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F:\CIS3000\Aplikacija\CIS3000\Dokumenti\76363\"/>
    </mc:Choice>
  </mc:AlternateContent>
  <xr:revisionPtr revIDLastSave="0" documentId="13_ncr:1_{4F478E03-EF38-492D-A723-AAF64C2F3E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jenik" sheetId="1" r:id="rId1"/>
    <sheet name="Postavke" sheetId="2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" l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20" i="1"/>
  <c r="H20" i="1" s="1"/>
  <c r="G30" i="1" l="1"/>
  <c r="H30" i="1" s="1"/>
  <c r="G27" i="1"/>
  <c r="H27" i="1" s="1"/>
  <c r="G28" i="1"/>
  <c r="H28" i="1" s="1"/>
  <c r="G29" i="1"/>
  <c r="H29" i="1" s="1"/>
  <c r="G26" i="1"/>
  <c r="H26" i="1" s="1"/>
  <c r="G101" i="1"/>
  <c r="H101" i="1" s="1"/>
  <c r="G100" i="1"/>
  <c r="H100" i="1" s="1"/>
  <c r="G99" i="1"/>
  <c r="H99" i="1" s="1"/>
  <c r="G105" i="1"/>
  <c r="H105" i="1" s="1"/>
  <c r="G104" i="1"/>
  <c r="H104" i="1" s="1"/>
  <c r="G98" i="1"/>
  <c r="H98" i="1" s="1"/>
  <c r="G97" i="1"/>
  <c r="H97" i="1" s="1"/>
  <c r="G102" i="1" l="1"/>
  <c r="H102" i="1" s="1"/>
  <c r="G96" i="1"/>
  <c r="H96" i="1" s="1"/>
  <c r="G95" i="1"/>
  <c r="H95" i="1" s="1"/>
  <c r="G94" i="1"/>
  <c r="H94" i="1" s="1"/>
  <c r="G93" i="1"/>
  <c r="H93" i="1" s="1"/>
  <c r="G92" i="1"/>
  <c r="H92" i="1" s="1"/>
  <c r="G19" i="1"/>
  <c r="H19" i="1" s="1"/>
  <c r="G18" i="1" l="1"/>
  <c r="H18" i="1" s="1"/>
  <c r="G25" i="1"/>
  <c r="H25" i="1" s="1"/>
  <c r="G24" i="1"/>
  <c r="H24" i="1" s="1"/>
  <c r="G23" i="1"/>
  <c r="H23" i="1" s="1"/>
  <c r="G22" i="1"/>
  <c r="H22" i="1" s="1"/>
  <c r="G21" i="1"/>
  <c r="H21" i="1" s="1"/>
  <c r="G17" i="1"/>
  <c r="H17" i="1" s="1"/>
  <c r="G16" i="1"/>
  <c r="H16" i="1" s="1"/>
  <c r="G15" i="1"/>
  <c r="H15" i="1" s="1"/>
  <c r="G13" i="1"/>
  <c r="H13" i="1" s="1"/>
  <c r="G14" i="1"/>
  <c r="H14" i="1" s="1"/>
  <c r="G36" i="1"/>
  <c r="H36" i="1" s="1"/>
  <c r="G12" i="1"/>
  <c r="H12" i="1" s="1"/>
  <c r="G11" i="1"/>
  <c r="H11" i="1" s="1"/>
  <c r="G10" i="1"/>
  <c r="H10" i="1" s="1"/>
  <c r="G9" i="1"/>
  <c r="H9" i="1" s="1"/>
  <c r="G87" i="1"/>
  <c r="H87" i="1" s="1"/>
  <c r="G86" i="1"/>
  <c r="H86" i="1" s="1"/>
  <c r="G85" i="1"/>
  <c r="H85" i="1" s="1"/>
  <c r="G84" i="1"/>
  <c r="H84" i="1" s="1"/>
  <c r="G83" i="1"/>
  <c r="H83" i="1" s="1"/>
  <c r="G35" i="1"/>
  <c r="H35" i="1" s="1"/>
  <c r="G34" i="1"/>
  <c r="H34" i="1" s="1"/>
  <c r="G33" i="1"/>
  <c r="H33" i="1" s="1"/>
  <c r="G32" i="1"/>
  <c r="H32" i="1" s="1"/>
  <c r="G31" i="1"/>
  <c r="H31" i="1" s="1"/>
  <c r="G41" i="1"/>
  <c r="H41" i="1" s="1"/>
  <c r="G40" i="1"/>
  <c r="H40" i="1" s="1"/>
  <c r="G39" i="1"/>
  <c r="H39" i="1" s="1"/>
  <c r="G38" i="1"/>
  <c r="H38" i="1" s="1"/>
  <c r="G37" i="1"/>
  <c r="H37" i="1" s="1"/>
  <c r="G91" i="1"/>
  <c r="H91" i="1" s="1"/>
  <c r="G90" i="1"/>
  <c r="H90" i="1" s="1"/>
  <c r="G89" i="1"/>
  <c r="H89" i="1" s="1"/>
  <c r="G88" i="1"/>
  <c r="H88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</calcChain>
</file>

<file path=xl/sharedStrings.xml><?xml version="1.0" encoding="utf-8"?>
<sst xmlns="http://schemas.openxmlformats.org/spreadsheetml/2006/main" count="360" uniqueCount="137">
  <si>
    <t>Kategorija</t>
  </si>
  <si>
    <t>R.br.</t>
  </si>
  <si>
    <t>Opis</t>
  </si>
  <si>
    <t>Jedinica mjere</t>
  </si>
  <si>
    <t>Količina</t>
  </si>
  <si>
    <t>Jedinična cijena (EUR)</t>
  </si>
  <si>
    <t>PDV</t>
  </si>
  <si>
    <t>Napomena</t>
  </si>
  <si>
    <t>Vodoinstalaterski radovi</t>
  </si>
  <si>
    <t>kpl</t>
  </si>
  <si>
    <t/>
  </si>
  <si>
    <t>Zamjena slavine na umivaoniku, sudoperu, kadi. U cijenu uključen samo rad, materijal je u režiji naručitelja.</t>
  </si>
  <si>
    <t>Odčepljivanje WC školjke sa demontažom.</t>
  </si>
  <si>
    <t>kom</t>
  </si>
  <si>
    <t>Zamjena vanjskog toaletnog kotlića. Cijena uključuje samo rad, materijal je u režiji naručitelja.</t>
  </si>
  <si>
    <t>Čišćenje odvoda, sifona spojena cijevi za odvode u zidu.</t>
  </si>
  <si>
    <t>Blindiranje cijevi/odvoda u zidu.</t>
  </si>
  <si>
    <t>Montaža slavine (tuš) kade. Uključuje samo rad, materijal je u režiji naručitelja.</t>
  </si>
  <si>
    <t>Montaža sifona (tuš) kade. Uključuje samo rad, materijal je u režiji naručitelja.</t>
  </si>
  <si>
    <t>Montaža WC školjke podne. Uključuje samo rad, materijal je u režiji naručitelja.</t>
  </si>
  <si>
    <t>Montaža vanjskog kotlića sa kutnim ventilom. Uključuje rad i potrošni materijal, osnovni materijal je u režiji naručitelja.</t>
  </si>
  <si>
    <t>Montaža električnog bojlera. Uključuje spajanje na izvode vode i struje. U cijeni samo rad, materijal je u režiji naručitelja.</t>
  </si>
  <si>
    <t>h</t>
  </si>
  <si>
    <t>Soboslikarski radovi</t>
  </si>
  <si>
    <t>Skidanje stare boje sa zidova struganjem. Cijena uključuje odvoz otpada.</t>
  </si>
  <si>
    <t>m2</t>
  </si>
  <si>
    <t>m'</t>
  </si>
  <si>
    <t>Keramičarski radovi</t>
  </si>
  <si>
    <t>Obijanje postojećeg keramičkog opločenja. Uključuje skidanje lijepila i pripremu podloge za postavu novog opločenja. Cijena uključuje rad i odvoz otpada.</t>
  </si>
  <si>
    <t>Ostalo</t>
  </si>
  <si>
    <t>Čišćenje poslovnih i ostalih prostora (pranje prozora, podova, usisavanje, pražnjenje kanta za smeće i sl.) - obračun po satu.</t>
  </si>
  <si>
    <t>Spajanje i montaža grijaćeg tijela - radijatora.</t>
  </si>
  <si>
    <t>Fasada</t>
  </si>
  <si>
    <t>Podovi</t>
  </si>
  <si>
    <t>Priprema podloge (brušenje/čišćenje) prije postave poda.</t>
  </si>
  <si>
    <t>Zemljani radovi</t>
  </si>
  <si>
    <t>Iskop rova (ručno) – do 60 cm dubine.</t>
  </si>
  <si>
    <t>m3</t>
  </si>
  <si>
    <t>Zasip i zbijanje rova (bez materijala).</t>
  </si>
  <si>
    <t>Odvoz viška zemlje/šute – utovar + odvoz.</t>
  </si>
  <si>
    <t>Planiranje terena (grubo).</t>
  </si>
  <si>
    <t>Postavke</t>
  </si>
  <si>
    <t>PDV stopa</t>
  </si>
  <si>
    <t>Valuta</t>
  </si>
  <si>
    <t>EUR</t>
  </si>
  <si>
    <t>Upiši cijene za nove stavke (označeno u stupcu Napomena).</t>
  </si>
  <si>
    <t>Rad PKV radnika prema nalogu naručitelja</t>
  </si>
  <si>
    <t>m</t>
  </si>
  <si>
    <t>Preslagivanje postojećih opločnika</t>
  </si>
  <si>
    <t>Sanacijski radovi</t>
  </si>
  <si>
    <t>Ručno obijanje i uklanjanje oštećene, zasoljene i vlažne žbuke sa zidova do zdrave podloge, s utovarom i odvozom šute na deponij.</t>
  </si>
  <si>
    <t>Čišćenje zidne podloge četkanjem i pranjem, uklanjanje soli i prašine te priprema za daljnju sanaciju.</t>
  </si>
  <si>
    <t>Rad KV radnika prema nalogu naručitelja</t>
  </si>
  <si>
    <t>CJENIK RADOVA NA ODRŽAVANJU DRUŠTVENIH DOMOVA I PROSTORIJA MJESNIH ODBORA</t>
  </si>
  <si>
    <t>Zidarski radovi</t>
  </si>
  <si>
    <t>Limarski radovi</t>
  </si>
  <si>
    <t>Demontaža postojećih horizontalnih oluka s krovišta, uključivo nosače, spuštanje na tlo i odvoz na deponij.</t>
  </si>
  <si>
    <t>Demontaža postojećih vertikalnih odvodnih cijevi s fasade, uključivo nosače i odvoz na deponij.</t>
  </si>
  <si>
    <t>Postava betonskih rubnjaka - rubnjaci 8 ili 5/20 cm bez uključenih rubnjaka</t>
  </si>
  <si>
    <t>Zamjena usisnog modula vanjskog kotlića.Cijena uključuje samo rad, materijal je u režiji naručitelja.</t>
  </si>
  <si>
    <t>Zamjena izljevnog modula vanjskog vodokotlića. Cijena uključuje samo rad, materijal je u režiji naručitelja.</t>
  </si>
  <si>
    <t>Zamjena izljevnog modula ugradbenog vodokotlića. Cijena uključuje samo rad, materijal je u režiji naručitelja.</t>
  </si>
  <si>
    <t>Spajanje perilice rublja ili posuđa na instalaciju. Cijena uključuje samo rad, materijal je u režiji naručitelja.</t>
  </si>
  <si>
    <t>Ugradnja revizijskih vratašca. Uključuje samo rad, materijal je u režiji naručitelja.</t>
  </si>
  <si>
    <t>Postavljanje silikona na spojeve keramičkog opločenja. Uključuje samo rad, materijal je u režiji naručitelja.</t>
  </si>
  <si>
    <t>Krpanje šliceva nakon provoda nove instalacije vode i odvodnje u sanitarijama, instalacija elektrike i strojarstva.Obračun po m' stvarno obrađene dužine šlica. Uključuje samo rad, materijal je u režiji naručitelja.</t>
  </si>
  <si>
    <t>Montaža tipskih panela ograde. U cijenu uključen samo rad, materijal u režiji naručitelja.</t>
  </si>
  <si>
    <t>Montaža stupova za panel ograde. U cijenu uključen samo rad, materijal u režiji naručitelja.</t>
  </si>
  <si>
    <t>Zamjena armstrong ploča. U cijenu uključen samo rad, materijal je u režiji naručitelja.</t>
  </si>
  <si>
    <t>Izrada konstrukcije za armstrong ploče i montaža armstrong ploča. U cijenu uključen samo rad, materijal je u režiji naručitelja.</t>
  </si>
  <si>
    <t>UREĐENJE TEMELJNOG TLA GEOTEKSTILOM 300g, bez materijala</t>
  </si>
  <si>
    <t>IZRADA NASIPA OD KAMENITIH MATERIJALA, bez materijala</t>
  </si>
  <si>
    <t>Priprema podloge i  postava betonskih opločnika 4-8cm, bez materijala</t>
  </si>
  <si>
    <t>Armirano betonski radovi</t>
  </si>
  <si>
    <t>kg</t>
  </si>
  <si>
    <t>Čišćenje kućišta vanjskog vodokotlića od kamenca. Cijena uključuje samo rad, materijal je u režiji naručitelja.</t>
  </si>
  <si>
    <t>Čišćenje kućišta ugradbenog vodokotlića od kamenca. Cijena uključuje samo rad, materijal je u režiji naručitelja.</t>
  </si>
  <si>
    <t>Izmjena silikonskog kita sudopera, tuš kade, kade, umivaonika. Cijena uključuje samo rad, materijal je u režiji naručitelja.</t>
  </si>
  <si>
    <t>Ličenje zidova bijelom bojom u jednom premaz. Cijena uključuje samo rad, materijal je u režiji naručitelja.</t>
  </si>
  <si>
    <t xml:space="preserve">Popravak špalete otvora nakon ugradnje nove stolarije. Popravke izvesti žbukanjem. Stavkom obuhvaćeno i gletanje kompletnih špaleta, bojanje bojom u tonu postojećih zidova, akril oko stolarije. </t>
  </si>
  <si>
    <t>Ugradnja i njega betona C25/30. Uključuje samo rad, materijal je u režiji naručitelja.</t>
  </si>
  <si>
    <t>Fasadna skela - postava, transport i montaža.</t>
  </si>
  <si>
    <t>Suha gradnja</t>
  </si>
  <si>
    <t>Zidanje pregradnog zida od različitih blokova u tankoslojnom ljepilu, bez dobave materijala.</t>
  </si>
  <si>
    <t>Izrada spuštenog stropa (knauf) – konstrukcija + ploče (bez gletanja/bojanja). Uključuje samo rad, materijal je u režiji naručitelja.</t>
  </si>
  <si>
    <t>Oblaganje zidova knauf pločama (suha gradnja). Uključuje samo rad, materijal je u režiji naručitelja.</t>
  </si>
  <si>
    <t>Izrada pregradnog zida10 cm (knauf) s ispunom mineralnom vunom. Uključuje samo rad, materijal je u režiji naručitelja.</t>
  </si>
  <si>
    <t>Bandažiranje spojeva + gletanje (priprema za bojanje). Uključuje samo rad, materijal je u režiji naručitelja.</t>
  </si>
  <si>
    <t>Ugradnja sanacijske, paropropusne žbuke za vlažne zidove, u sloju debljine cca 2–3 cm. Uključuje samo rad, materijal je u režiji naručitelja.</t>
  </si>
  <si>
    <t>Nanošenje dvokomponentnog hidroizolacijskog premaza na zidnu površinu (2 sloja). Uključuje samo rad, materijal je u režiji naručitelja.</t>
  </si>
  <si>
    <t>Sanacija oštećenih dijelova škacanog kamena, uključivo uklanjanje labavih i oštećenih dijelova, pripremu podloge, nadopunu kamenom ili reparaturnim mortom, ponovno škacanje radi usklađivanja teksture s postojećom površinom te završno čišćenje. Uključuje samo rad, materijal je u režiji naručitelja.</t>
  </si>
  <si>
    <t>Betoniranje betonskih opločenja. Uključuje samo rad, materijal je u režiji naručitelja.</t>
  </si>
  <si>
    <t>Postava prometnih znakova + betoniranje temelja. Uključuje samo rad, materijal je u režiji naručitelja.</t>
  </si>
  <si>
    <t>Izrada, postava i demontaža jednostrane i dvostrane oplate. Uključuje samo rad, materijal je u režiji naručitelja.</t>
  </si>
  <si>
    <t>Ugradnja, savijanje, rezanje i montažu betonskog armaturnog željeza. Uključuje samo rad, materijal je u režiji naručitelja.</t>
  </si>
  <si>
    <t>Postava fasadnog termo sustava EPS (stiropor). Uključuje samo rad, materijal je u režiji naručitelja.</t>
  </si>
  <si>
    <t>Postava fasadnog termo sustava mineralna vuna. Uključuje samo rad, materijal je u režiji naručitelja.</t>
  </si>
  <si>
    <t>Armiranje (mrežica + ljepilo) . Uključuje samo rad, materijal je u režiji naručitelja.</t>
  </si>
  <si>
    <t>Završna fasadna žbuka. Uključuje samo rad, materijal je u režiji naručitelja.</t>
  </si>
  <si>
    <t>Postava sokla (XPS) + terplast . Uključuje samo rad, materijal je u režiji naručitelja.</t>
  </si>
  <si>
    <t>Ličenje zidova bijelom bojom u dva naliča. Cijena uključuje samo rad, materijal je u režiji naručitelja.</t>
  </si>
  <si>
    <t>Ličenje zidova bijelom bojom u tri naliča. Cijena uključuje samo rad, materijal je u režiji naručitelja.</t>
  </si>
  <si>
    <t>Ličenje stropova bijelom bojom u dva naliča. Cijena uključuje samo rad, materijal je u režiji naručitelja.</t>
  </si>
  <si>
    <t>Ličenje zidova u boji po izboru naručitelja. Cijena uključuje samo rad, materijal je u režiji naručitelja.</t>
  </si>
  <si>
    <t>Gletanje i brušenje zidova glet masom, kao priprema za radove ličenja. Cijena uključuje samo rad, materijal je u režiji naručitelja.</t>
  </si>
  <si>
    <t>Ličenje cijevi (ograde, gelender, cijevi, instalacije grijanja). Cijena uključuje samo rad, materijal je u režiji naručitelja.</t>
  </si>
  <si>
    <t>Ličenje cijevi većeg promjera ili ograde. Cijena uključuje samo rad, materijal je u režiji naručitelja.</t>
  </si>
  <si>
    <t>Zaštita poda tvrdom PVC folijom (građevinska folija). Cijena uključuje samo rad, materijal je u režiji naručitelja.</t>
  </si>
  <si>
    <t>Zaštita namještaja tankom PVC folijom. Cijena uključuje samo rad, materijal je u režiji naručitelja.</t>
  </si>
  <si>
    <t>Bojenje drvenih djelova boja ili lak. Cijena uključuje samo rad, materijal je u režiji naručitelja.</t>
  </si>
  <si>
    <t>Gletanje saniranih površina i bojanje paropropusnom (vapnenom ili silikatnom) bojom u dva sloja. Cijena uključuje samo rad, materijal je u režiji naručitelja.</t>
  </si>
  <si>
    <t>Rad stolara. Uključuje radove rezanja, brušenja, bojanja i montaže.</t>
  </si>
  <si>
    <t>Rad bravara. Uključuje radove rezanja, brušenja, bojanja, varenja i montaže.</t>
  </si>
  <si>
    <t>Demontaža postojeće oglasne ploče, dobava i ugradnja nove zaključive oglasne ploče, uključivo sav rad, pričvršćenje i odvoz otpada. U cijenu uključen samo rad, materijal u režiji naručitelja.</t>
  </si>
  <si>
    <t>Zamjena sifona na umivaoniku ili sudoperu. U cijenu uključen samo rad, materijal u režiji naručitelja.</t>
  </si>
  <si>
    <t>Čišćenje i predihtavanje postojećeg sifona. U cijenu uključen samo rad, materijal u režiji naručitelja.</t>
  </si>
  <si>
    <t>Montaža umivaonika i slavine. U cijenu uključen rad montaže, spajanje slavine i sifona. U cijenu uključen samo rad, materijal u režiji naručitelja.</t>
  </si>
  <si>
    <t>Zamjena brtve ili perlatora slavine. U cijenu uključen samo rad, materijal u režiji naručitelja.</t>
  </si>
  <si>
    <t>Zamjena ventila. U cijenu uključen samo rad, materijal u režiji naručitelja.</t>
  </si>
  <si>
    <t xml:space="preserve">Odčepljivanje sifona, odvoda umivaonika, sudopera, kade, tuš kade, WC školjke bez demontaže. </t>
  </si>
  <si>
    <t>Zamjena dovodnih ili odvodnih cijevi perilice rublja ili posuđa. U cijenu uključen samo rad, materijal u režiji naručitelja.</t>
  </si>
  <si>
    <t>Spajanje sudopera na instalaciju. U cijenu uključen samo rad, materijal u režiji naručitelja.</t>
  </si>
  <si>
    <t>Zamjena usisnog modula ugradbenog vodokotlića. U cijenu uključen samo rad, materijal u režiji naručitelja.</t>
  </si>
  <si>
    <t>Samonivelirajuća masa. U cijenu uključen samo rad, materijal u režiji naručitelja.</t>
  </si>
  <si>
    <t>Postava laminata. U cijenu uključen samo rad, materijal u režiji naručitelja.</t>
  </si>
  <si>
    <t>Postava vinila (LVT). U cijenu uključen samo rad, materijal u režiji naručitelja.</t>
  </si>
  <si>
    <t>Postava lajsni (podnih) (bez materijala). U cijenu uključen samo rad, materijal u režiji naručitelja.</t>
  </si>
  <si>
    <t>Postavljanje keramičkih pločica. U cijenu uključen samo rad, materijal u režiji naručitelja.</t>
  </si>
  <si>
    <t>Postavljanje keramičkog sokla. U cijenu uključen samo rad, materijal u režiji naručitelja.</t>
  </si>
  <si>
    <t>Ugradnja novih polukružnih ili kvadratnih oluka od pocinčanog lima, uključivo nosače. U cijenu uključen samo rad, materijal u režiji naručitelja.</t>
  </si>
  <si>
    <t>Ugradnja novih vertikalnih odvodnih cijevi od pocinčanog lima, uključivo koljena, spojnice, obujmice i pričvršćenje na fasadu. U cijenu uključen samo rad, materijal u režiji naručitelja.</t>
  </si>
  <si>
    <t>Ugradnja novih nosača oluka s podešavanjem pada. U cijenu uključen samo rad, materijal u režiji naručitelja.</t>
  </si>
  <si>
    <r>
      <rPr>
        <b/>
        <i/>
        <sz val="12"/>
        <rFont val="Calibri"/>
        <family val="2"/>
      </rPr>
      <t>Komunalni servisi Popovača</t>
    </r>
    <r>
      <rPr>
        <i/>
        <sz val="10"/>
        <rFont val="Calibri"/>
      </rPr>
      <t>, Kutinska ulica 12, 44317 Popovača</t>
    </r>
  </si>
  <si>
    <t>Primjena od 15.05.2026.</t>
  </si>
  <si>
    <t>Komunalni servisi Popovača d.o.o.</t>
  </si>
  <si>
    <t>Ur.br.: 07-26-1074</t>
  </si>
  <si>
    <t>Cijena s PDV - om(EUR)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</si>
</sst>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€\ #,##0.00"/>
  </numFmts>
  <fonts count="10" x14ac:knownFonts="1">
    <font>
      <sz val="11"/>
      <color theme="1"/>
      <name val="Calibri"/>
      <family val="2"/>
      <scheme val="minor"/>
    </font>
    <font>
      <b/>
      <sz val="14"/>
      <name val="Calibri"/>
    </font>
    <font>
      <i/>
      <sz val="10"/>
      <name val="Calibri"/>
    </font>
    <font>
      <b/>
      <sz val="11"/>
      <color rgb="FFFFFFFF"/>
      <name val="Calibri"/>
    </font>
    <font>
      <sz val="8"/>
      <name val="Calibri"/>
      <family val="2"/>
      <scheme val="minor"/>
    </font>
    <font>
      <b/>
      <i/>
      <sz val="12"/>
      <name val="Calibri"/>
      <family val="2"/>
    </font>
    <font>
      <i/>
      <sz val="10"/>
      <name val="Calibri"/>
      <family val="2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F4E79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2" fontId="0" fillId="0" borderId="1" xfId="0" applyNumberFormat="1" applyBorder="1" applyAlignment="1">
      <alignment horizontal="center" vertical="top"/>
    </xf>
    <xf numFmtId="165" fontId="0" fillId="0" borderId="1" xfId="0" applyNumberFormat="1" applyBorder="1"/>
    <xf numFmtId="164" fontId="0" fillId="0" borderId="1" xfId="0" applyNumberFormat="1" applyBorder="1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right"/>
    </xf>
    <xf numFmtId="0" fontId="1" fillId="0" borderId="0" xfId="0" applyFont="1"/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NORD/PROJEKTIRANJE/ksp%20tro&#353;kovnici/Cjenik%20radova%20KSP%20velja&#269;a%202026..xlsx" TargetMode="External"/><Relationship Id="rId1" Type="http://schemas.openxmlformats.org/officeDocument/2006/relationships/externalLinkPath" Target="/NORD/PROJEKTIRANJE/ksp%20tro&#353;kovnici/Cjenik%20radova%20KSP%20velja&#269;a%202026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jenik"/>
      <sheetName val="Postavke"/>
    </sheetNames>
    <sheetDataSet>
      <sheetData sheetId="0"/>
      <sheetData sheetId="1">
        <row r="3">
          <cell r="B3">
            <v>0.25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jenikTablica" displayName="CjenikTablica" ref="A8:I105">
  <autoFilter ref="A8:I105" xr:uid="{00000000-0009-0000-0100-000001000000}"/>
  <sortState xmlns:xlrd2="http://schemas.microsoft.com/office/spreadsheetml/2017/richdata2" ref="A10:I103">
    <sortCondition descending="1" ref="A9:A103"/>
  </sortState>
  <tableColumns count="9">
    <tableColumn id="1" xr3:uid="{00000000-0010-0000-0000-000001000000}" name="Kategorija"/>
    <tableColumn id="2" xr3:uid="{00000000-0010-0000-0000-000002000000}" name="R.br."/>
    <tableColumn id="3" xr3:uid="{00000000-0010-0000-0000-000003000000}" name="Opis"/>
    <tableColumn id="4" xr3:uid="{00000000-0010-0000-0000-000004000000}" name="Jedinica mjere"/>
    <tableColumn id="5" xr3:uid="{00000000-0010-0000-0000-000005000000}" name="Količina"/>
    <tableColumn id="6" xr3:uid="{00000000-0010-0000-0000-000006000000}" name="Jedinična cijena (EUR)"/>
    <tableColumn id="7" xr3:uid="{00000000-0010-0000-0000-000007000000}" name="PDV"/>
    <tableColumn id="8" xr3:uid="{00000000-0010-0000-0000-000008000000}" name="Cijena s PDV - om(EUR)"/>
    <tableColumn id="9" xr3:uid="{00000000-0010-0000-0000-000009000000}" name="Napomena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8"/>
  <sheetViews>
    <sheetView showGridLines="0" tabSelected="1" topLeftCell="A100" zoomScaleNormal="100" zoomScaleSheetLayoutView="70" workbookViewId="0">
      <selection activeCell="H8" sqref="H8"/>
    </sheetView>
  </sheetViews>
  <sheetFormatPr defaultRowHeight="15" x14ac:dyDescent="0.25"/>
  <cols>
    <col min="1" max="1" width="23.85546875" customWidth="1"/>
    <col min="2" max="2" width="7.7109375" customWidth="1"/>
    <col min="3" max="3" width="74.140625" customWidth="1"/>
    <col min="4" max="4" width="10.28515625" customWidth="1"/>
    <col min="5" max="5" width="9.140625" customWidth="1"/>
    <col min="6" max="6" width="10.28515625" customWidth="1"/>
    <col min="7" max="7" width="8" customWidth="1"/>
    <col min="8" max="8" width="10.7109375" customWidth="1"/>
    <col min="9" max="9" width="21.28515625" hidden="1" customWidth="1"/>
  </cols>
  <sheetData>
    <row r="1" spans="1:9" x14ac:dyDescent="0.25">
      <c r="A1" t="s">
        <v>133</v>
      </c>
      <c r="I1" s="15"/>
    </row>
    <row r="2" spans="1:9" x14ac:dyDescent="0.25">
      <c r="A2" t="s">
        <v>135</v>
      </c>
    </row>
    <row r="5" spans="1:9" ht="18" customHeight="1" x14ac:dyDescent="0.3">
      <c r="A5" s="16" t="s">
        <v>53</v>
      </c>
      <c r="B5" s="17"/>
      <c r="C5" s="17"/>
      <c r="D5" s="17"/>
      <c r="E5" s="17"/>
      <c r="F5" s="17"/>
      <c r="G5" s="17"/>
      <c r="H5" s="17"/>
      <c r="I5" s="17"/>
    </row>
    <row r="6" spans="1:9" ht="18" customHeight="1" x14ac:dyDescent="0.25">
      <c r="A6" s="18" t="s">
        <v>132</v>
      </c>
      <c r="B6" s="17"/>
      <c r="C6" s="17"/>
      <c r="D6" s="17"/>
      <c r="E6" s="17"/>
      <c r="F6" s="17"/>
      <c r="G6" s="17"/>
      <c r="H6" s="17"/>
      <c r="I6" s="17"/>
    </row>
    <row r="7" spans="1:9" ht="10.9" customHeight="1" x14ac:dyDescent="0.25"/>
    <row r="8" spans="1:9" ht="28.15" customHeight="1" x14ac:dyDescent="0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0" t="s">
        <v>136</v>
      </c>
      <c r="I8" s="2" t="s">
        <v>7</v>
      </c>
    </row>
    <row r="9" spans="1:9" x14ac:dyDescent="0.25">
      <c r="A9" s="3" t="s">
        <v>35</v>
      </c>
      <c r="B9" s="4">
        <v>1</v>
      </c>
      <c r="C9" s="5" t="s">
        <v>36</v>
      </c>
      <c r="D9" s="4" t="s">
        <v>37</v>
      </c>
      <c r="E9" s="6">
        <v>1</v>
      </c>
      <c r="F9" s="7">
        <v>30</v>
      </c>
      <c r="G9" s="8">
        <f>Postavke!$B$3</f>
        <v>0.25</v>
      </c>
      <c r="H9" s="7">
        <f t="shared" ref="H9:H77" si="0">IF(F9="","",ROUND(F9*(1+G9)*E9,2))</f>
        <v>37.5</v>
      </c>
      <c r="I9" s="5"/>
    </row>
    <row r="10" spans="1:9" x14ac:dyDescent="0.25">
      <c r="A10" s="3" t="s">
        <v>35</v>
      </c>
      <c r="B10" s="4">
        <v>2</v>
      </c>
      <c r="C10" s="5" t="s">
        <v>38</v>
      </c>
      <c r="D10" s="4" t="s">
        <v>37</v>
      </c>
      <c r="E10" s="6">
        <v>1</v>
      </c>
      <c r="F10" s="7">
        <v>10</v>
      </c>
      <c r="G10" s="8">
        <f>Postavke!$B$3</f>
        <v>0.25</v>
      </c>
      <c r="H10" s="7">
        <f t="shared" si="0"/>
        <v>12.5</v>
      </c>
      <c r="I10" s="5"/>
    </row>
    <row r="11" spans="1:9" x14ac:dyDescent="0.25">
      <c r="A11" s="3" t="s">
        <v>35</v>
      </c>
      <c r="B11" s="4">
        <v>3</v>
      </c>
      <c r="C11" s="5" t="s">
        <v>39</v>
      </c>
      <c r="D11" s="4" t="s">
        <v>37</v>
      </c>
      <c r="E11" s="6">
        <v>1</v>
      </c>
      <c r="F11" s="7">
        <v>25</v>
      </c>
      <c r="G11" s="8">
        <f>Postavke!$B$3</f>
        <v>0.25</v>
      </c>
      <c r="H11" s="7">
        <f t="shared" si="0"/>
        <v>31.25</v>
      </c>
      <c r="I11" s="5"/>
    </row>
    <row r="12" spans="1:9" x14ac:dyDescent="0.25">
      <c r="A12" s="3" t="s">
        <v>35</v>
      </c>
      <c r="B12" s="4">
        <v>4</v>
      </c>
      <c r="C12" s="5" t="s">
        <v>40</v>
      </c>
      <c r="D12" s="4" t="s">
        <v>25</v>
      </c>
      <c r="E12" s="6">
        <v>1</v>
      </c>
      <c r="F12" s="7">
        <v>2</v>
      </c>
      <c r="G12" s="8">
        <f>Postavke!$B$3</f>
        <v>0.25</v>
      </c>
      <c r="H12" s="7">
        <f t="shared" si="0"/>
        <v>2.5</v>
      </c>
      <c r="I12" s="5"/>
    </row>
    <row r="13" spans="1:9" x14ac:dyDescent="0.25">
      <c r="A13" s="3" t="s">
        <v>35</v>
      </c>
      <c r="B13" s="4">
        <v>5</v>
      </c>
      <c r="C13" s="5" t="s">
        <v>70</v>
      </c>
      <c r="D13" s="4" t="s">
        <v>25</v>
      </c>
      <c r="E13" s="6">
        <v>1</v>
      </c>
      <c r="F13" s="7">
        <v>1.5</v>
      </c>
      <c r="G13" s="8">
        <f>Postavke!$B$3</f>
        <v>0.25</v>
      </c>
      <c r="H13" s="7">
        <f t="shared" si="0"/>
        <v>1.88</v>
      </c>
      <c r="I13" s="5"/>
    </row>
    <row r="14" spans="1:9" x14ac:dyDescent="0.25">
      <c r="A14" s="3" t="s">
        <v>35</v>
      </c>
      <c r="B14" s="4">
        <v>6</v>
      </c>
      <c r="C14" s="5" t="s">
        <v>71</v>
      </c>
      <c r="D14" s="4" t="s">
        <v>37</v>
      </c>
      <c r="E14" s="6">
        <v>1</v>
      </c>
      <c r="F14" s="7">
        <v>10</v>
      </c>
      <c r="G14" s="8">
        <f>Postavke!$B$3</f>
        <v>0.25</v>
      </c>
      <c r="H14" s="7">
        <f t="shared" si="0"/>
        <v>12.5</v>
      </c>
      <c r="I14" s="5"/>
    </row>
    <row r="15" spans="1:9" x14ac:dyDescent="0.25">
      <c r="A15" s="3" t="s">
        <v>35</v>
      </c>
      <c r="B15" s="4">
        <v>7</v>
      </c>
      <c r="C15" s="5" t="s">
        <v>72</v>
      </c>
      <c r="D15" s="4" t="s">
        <v>25</v>
      </c>
      <c r="E15" s="6">
        <v>1</v>
      </c>
      <c r="F15" s="7">
        <v>20</v>
      </c>
      <c r="G15" s="8">
        <f>Postavke!$B$3</f>
        <v>0.25</v>
      </c>
      <c r="H15" s="7">
        <f t="shared" si="0"/>
        <v>25</v>
      </c>
      <c r="I15" s="5"/>
    </row>
    <row r="16" spans="1:9" x14ac:dyDescent="0.25">
      <c r="A16" s="3" t="s">
        <v>35</v>
      </c>
      <c r="B16" s="4">
        <v>8</v>
      </c>
      <c r="C16" s="5" t="s">
        <v>58</v>
      </c>
      <c r="D16" s="4" t="s">
        <v>47</v>
      </c>
      <c r="E16" s="6">
        <v>1</v>
      </c>
      <c r="F16" s="7">
        <v>15</v>
      </c>
      <c r="G16" s="8">
        <f>Postavke!$B$3</f>
        <v>0.25</v>
      </c>
      <c r="H16" s="7">
        <f t="shared" si="0"/>
        <v>18.75</v>
      </c>
      <c r="I16" s="5"/>
    </row>
    <row r="17" spans="1:9" x14ac:dyDescent="0.25">
      <c r="A17" s="3" t="s">
        <v>35</v>
      </c>
      <c r="B17" s="4">
        <v>9</v>
      </c>
      <c r="C17" s="5" t="s">
        <v>48</v>
      </c>
      <c r="D17" s="4" t="s">
        <v>25</v>
      </c>
      <c r="E17" s="6">
        <v>1</v>
      </c>
      <c r="F17" s="7">
        <v>30</v>
      </c>
      <c r="G17" s="8">
        <f>Postavke!$B$3</f>
        <v>0.25</v>
      </c>
      <c r="H17" s="7">
        <f t="shared" si="0"/>
        <v>37.5</v>
      </c>
      <c r="I17" s="5"/>
    </row>
    <row r="18" spans="1:9" ht="45" x14ac:dyDescent="0.25">
      <c r="A18" s="3" t="s">
        <v>54</v>
      </c>
      <c r="B18" s="4">
        <v>10</v>
      </c>
      <c r="C18" s="5" t="s">
        <v>79</v>
      </c>
      <c r="D18" s="4" t="s">
        <v>47</v>
      </c>
      <c r="E18" s="6">
        <v>1</v>
      </c>
      <c r="F18" s="7">
        <v>15</v>
      </c>
      <c r="G18" s="8">
        <f>Postavke!$B$3</f>
        <v>0.25</v>
      </c>
      <c r="H18" s="7">
        <f>IF(F18="","",ROUND(F18*(1+G18)*E18,2))</f>
        <v>18.75</v>
      </c>
      <c r="I18" s="5" t="s">
        <v>10</v>
      </c>
    </row>
    <row r="19" spans="1:9" ht="45" x14ac:dyDescent="0.25">
      <c r="A19" s="3" t="s">
        <v>54</v>
      </c>
      <c r="B19" s="4">
        <v>11</v>
      </c>
      <c r="C19" s="5" t="s">
        <v>65</v>
      </c>
      <c r="D19" s="4" t="s">
        <v>47</v>
      </c>
      <c r="E19" s="6">
        <v>1</v>
      </c>
      <c r="F19" s="7">
        <v>15</v>
      </c>
      <c r="G19" s="8">
        <f>Postavke!$B$3</f>
        <v>0.25</v>
      </c>
      <c r="H19" s="7">
        <f>IF(F19="","",ROUND(F19*(1+G19)*E19,2))</f>
        <v>18.75</v>
      </c>
      <c r="I19" s="5" t="s">
        <v>10</v>
      </c>
    </row>
    <row r="20" spans="1:9" ht="30" x14ac:dyDescent="0.25">
      <c r="A20" s="3" t="s">
        <v>54</v>
      </c>
      <c r="B20" s="4">
        <v>12</v>
      </c>
      <c r="C20" s="5" t="s">
        <v>83</v>
      </c>
      <c r="D20" s="4" t="s">
        <v>25</v>
      </c>
      <c r="E20" s="6">
        <v>1</v>
      </c>
      <c r="F20" s="7">
        <v>25</v>
      </c>
      <c r="G20" s="8">
        <f>[1]Postavke!$B$3</f>
        <v>0.25</v>
      </c>
      <c r="H20" s="7">
        <f t="shared" ref="H20" si="1">IF(F20="","",ROUND(F20*(1+G20)*E20,2))</f>
        <v>31.25</v>
      </c>
      <c r="I20" s="5"/>
    </row>
    <row r="21" spans="1:9" ht="30" x14ac:dyDescent="0.25">
      <c r="A21" s="3" t="s">
        <v>49</v>
      </c>
      <c r="B21" s="4">
        <v>13</v>
      </c>
      <c r="C21" s="5" t="s">
        <v>50</v>
      </c>
      <c r="D21" s="4" t="s">
        <v>25</v>
      </c>
      <c r="E21" s="6">
        <v>1</v>
      </c>
      <c r="F21" s="7">
        <v>11</v>
      </c>
      <c r="G21" s="8">
        <f>Postavke!$B$3</f>
        <v>0.25</v>
      </c>
      <c r="H21" s="7">
        <f>IF(F21="","",ROUND(F21*(1+G21)*E21,2))</f>
        <v>13.75</v>
      </c>
      <c r="I21" s="5"/>
    </row>
    <row r="22" spans="1:9" ht="30" x14ac:dyDescent="0.25">
      <c r="A22" s="3" t="s">
        <v>49</v>
      </c>
      <c r="B22" s="4">
        <v>14</v>
      </c>
      <c r="C22" s="5" t="s">
        <v>51</v>
      </c>
      <c r="D22" s="4" t="s">
        <v>25</v>
      </c>
      <c r="E22" s="6">
        <v>1</v>
      </c>
      <c r="F22" s="7">
        <v>3</v>
      </c>
      <c r="G22" s="8">
        <f>Postavke!$B$3</f>
        <v>0.25</v>
      </c>
      <c r="H22" s="7">
        <f>IF(F22="","",ROUND(F22*(1+G22)*E22,2))</f>
        <v>3.75</v>
      </c>
      <c r="I22" s="5"/>
    </row>
    <row r="23" spans="1:9" ht="30" x14ac:dyDescent="0.25">
      <c r="A23" s="3" t="s">
        <v>49</v>
      </c>
      <c r="B23" s="4">
        <v>15</v>
      </c>
      <c r="C23" s="5" t="s">
        <v>88</v>
      </c>
      <c r="D23" s="4" t="s">
        <v>25</v>
      </c>
      <c r="E23" s="6">
        <v>1</v>
      </c>
      <c r="F23" s="7">
        <v>20</v>
      </c>
      <c r="G23" s="8">
        <f>Postavke!$B$3</f>
        <v>0.25</v>
      </c>
      <c r="H23" s="7">
        <f>IF(F23="","",ROUND(F23*(1+G23)*E23,2))</f>
        <v>25</v>
      </c>
      <c r="I23" s="5"/>
    </row>
    <row r="24" spans="1:9" ht="30" x14ac:dyDescent="0.25">
      <c r="A24" s="3" t="s">
        <v>49</v>
      </c>
      <c r="B24" s="4">
        <v>16</v>
      </c>
      <c r="C24" s="5" t="s">
        <v>89</v>
      </c>
      <c r="D24" s="4" t="s">
        <v>25</v>
      </c>
      <c r="E24" s="6">
        <v>1</v>
      </c>
      <c r="F24" s="7">
        <v>10</v>
      </c>
      <c r="G24" s="8">
        <f>Postavke!$B$3</f>
        <v>0.25</v>
      </c>
      <c r="H24" s="7">
        <f>IF(F24="","",ROUND(F24*(1+G24)*E24,2))</f>
        <v>12.5</v>
      </c>
      <c r="I24" s="5"/>
    </row>
    <row r="25" spans="1:9" ht="47.45" customHeight="1" x14ac:dyDescent="0.25">
      <c r="A25" s="3" t="s">
        <v>49</v>
      </c>
      <c r="B25" s="4">
        <v>17</v>
      </c>
      <c r="C25" s="5" t="s">
        <v>90</v>
      </c>
      <c r="D25" s="4" t="s">
        <v>25</v>
      </c>
      <c r="E25" s="6">
        <v>1</v>
      </c>
      <c r="F25" s="7">
        <v>40</v>
      </c>
      <c r="G25" s="8">
        <f>Postavke!$B$3</f>
        <v>0.25</v>
      </c>
      <c r="H25" s="7">
        <f>IF(F25="","",ROUND(F25*(1+G25)*E25,2))</f>
        <v>50</v>
      </c>
      <c r="I25" s="5"/>
    </row>
    <row r="26" spans="1:9" ht="30" x14ac:dyDescent="0.25">
      <c r="A26" s="3" t="s">
        <v>73</v>
      </c>
      <c r="B26" s="4">
        <v>18</v>
      </c>
      <c r="C26" s="5" t="s">
        <v>91</v>
      </c>
      <c r="D26" s="4" t="s">
        <v>25</v>
      </c>
      <c r="E26" s="6">
        <v>1</v>
      </c>
      <c r="F26" s="7">
        <v>35</v>
      </c>
      <c r="G26" s="8">
        <f>Postavke!$B$3</f>
        <v>0.25</v>
      </c>
      <c r="H26" s="7">
        <f t="shared" ref="H26:H27" si="2">IF(F26="","",ROUND(F26*(1+G26)*E26,2))</f>
        <v>43.75</v>
      </c>
      <c r="I26" s="5"/>
    </row>
    <row r="27" spans="1:9" ht="30" x14ac:dyDescent="0.25">
      <c r="A27" s="3" t="s">
        <v>73</v>
      </c>
      <c r="B27" s="4">
        <v>19</v>
      </c>
      <c r="C27" s="5" t="s">
        <v>92</v>
      </c>
      <c r="D27" s="4" t="s">
        <v>13</v>
      </c>
      <c r="E27" s="6">
        <v>1</v>
      </c>
      <c r="F27" s="7">
        <v>50</v>
      </c>
      <c r="G27" s="8">
        <f>Postavke!$B$3</f>
        <v>0.25</v>
      </c>
      <c r="H27" s="7">
        <f t="shared" si="2"/>
        <v>62.5</v>
      </c>
      <c r="I27" s="5"/>
    </row>
    <row r="28" spans="1:9" ht="30" x14ac:dyDescent="0.25">
      <c r="A28" s="3" t="s">
        <v>73</v>
      </c>
      <c r="B28" s="4">
        <v>20</v>
      </c>
      <c r="C28" s="5" t="s">
        <v>93</v>
      </c>
      <c r="D28" s="4" t="s">
        <v>25</v>
      </c>
      <c r="E28" s="6">
        <v>1</v>
      </c>
      <c r="F28" s="7">
        <v>40</v>
      </c>
      <c r="G28" s="8">
        <f>Postavke!$B$3</f>
        <v>0.25</v>
      </c>
      <c r="H28" s="7">
        <f t="shared" ref="H28:H29" si="3">IF(F28="","",ROUND(F28*(1+G28)*E28,2))</f>
        <v>50</v>
      </c>
      <c r="I28" s="5"/>
    </row>
    <row r="29" spans="1:9" ht="30" x14ac:dyDescent="0.25">
      <c r="A29" s="3" t="s">
        <v>73</v>
      </c>
      <c r="B29" s="4">
        <v>21</v>
      </c>
      <c r="C29" s="5" t="s">
        <v>94</v>
      </c>
      <c r="D29" s="4" t="s">
        <v>74</v>
      </c>
      <c r="E29" s="6">
        <v>1</v>
      </c>
      <c r="F29" s="7">
        <v>2</v>
      </c>
      <c r="G29" s="8">
        <f>Postavke!$B$3</f>
        <v>0.25</v>
      </c>
      <c r="H29" s="7">
        <f t="shared" si="3"/>
        <v>2.5</v>
      </c>
      <c r="I29" s="5"/>
    </row>
    <row r="30" spans="1:9" ht="30" x14ac:dyDescent="0.25">
      <c r="A30" s="3" t="s">
        <v>73</v>
      </c>
      <c r="B30" s="4">
        <v>22</v>
      </c>
      <c r="C30" s="5" t="s">
        <v>80</v>
      </c>
      <c r="D30" s="4" t="s">
        <v>37</v>
      </c>
      <c r="E30" s="6">
        <v>1</v>
      </c>
      <c r="F30" s="7">
        <v>35</v>
      </c>
      <c r="G30" s="8">
        <f>Postavke!$B$3</f>
        <v>0.25</v>
      </c>
      <c r="H30" s="7">
        <f t="shared" ref="H30" si="4">IF(F30="","",ROUND(F30*(1+G30)*E30,2))</f>
        <v>43.75</v>
      </c>
      <c r="I30" s="5"/>
    </row>
    <row r="31" spans="1:9" ht="30" x14ac:dyDescent="0.25">
      <c r="A31" s="3" t="s">
        <v>32</v>
      </c>
      <c r="B31" s="4">
        <v>23</v>
      </c>
      <c r="C31" s="5" t="s">
        <v>95</v>
      </c>
      <c r="D31" s="4" t="s">
        <v>25</v>
      </c>
      <c r="E31" s="6">
        <v>1</v>
      </c>
      <c r="F31" s="7">
        <v>25</v>
      </c>
      <c r="G31" s="8">
        <f>Postavke!$B$3</f>
        <v>0.25</v>
      </c>
      <c r="H31" s="7">
        <f t="shared" ref="H31:H41" si="5">IF(F31="","",ROUND(F31*(1+G31)*E31,2))</f>
        <v>31.25</v>
      </c>
      <c r="I31" s="5"/>
    </row>
    <row r="32" spans="1:9" ht="30" x14ac:dyDescent="0.25">
      <c r="A32" s="3" t="s">
        <v>32</v>
      </c>
      <c r="B32" s="4">
        <v>24</v>
      </c>
      <c r="C32" s="5" t="s">
        <v>96</v>
      </c>
      <c r="D32" s="4" t="s">
        <v>25</v>
      </c>
      <c r="E32" s="6">
        <v>1</v>
      </c>
      <c r="F32" s="7">
        <v>29</v>
      </c>
      <c r="G32" s="8">
        <f>Postavke!$B$3</f>
        <v>0.25</v>
      </c>
      <c r="H32" s="7">
        <f t="shared" si="5"/>
        <v>36.25</v>
      </c>
      <c r="I32" s="5"/>
    </row>
    <row r="33" spans="1:9" ht="30" x14ac:dyDescent="0.25">
      <c r="A33" s="3" t="s">
        <v>32</v>
      </c>
      <c r="B33" s="4">
        <v>25</v>
      </c>
      <c r="C33" s="5" t="s">
        <v>97</v>
      </c>
      <c r="D33" s="4" t="s">
        <v>25</v>
      </c>
      <c r="E33" s="6">
        <v>1</v>
      </c>
      <c r="F33" s="7">
        <v>15</v>
      </c>
      <c r="G33" s="8">
        <f>Postavke!$B$3</f>
        <v>0.25</v>
      </c>
      <c r="H33" s="7">
        <f t="shared" si="5"/>
        <v>18.75</v>
      </c>
      <c r="I33" s="5"/>
    </row>
    <row r="34" spans="1:9" x14ac:dyDescent="0.25">
      <c r="A34" s="3" t="s">
        <v>32</v>
      </c>
      <c r="B34" s="4">
        <v>26</v>
      </c>
      <c r="C34" s="5" t="s">
        <v>98</v>
      </c>
      <c r="D34" s="4" t="s">
        <v>25</v>
      </c>
      <c r="E34" s="6">
        <v>1</v>
      </c>
      <c r="F34" s="7">
        <v>10</v>
      </c>
      <c r="G34" s="8">
        <f>Postavke!$B$3</f>
        <v>0.25</v>
      </c>
      <c r="H34" s="7">
        <f t="shared" si="5"/>
        <v>12.5</v>
      </c>
      <c r="I34" s="5"/>
    </row>
    <row r="35" spans="1:9" ht="30" x14ac:dyDescent="0.25">
      <c r="A35" s="3" t="s">
        <v>32</v>
      </c>
      <c r="B35" s="4">
        <v>27</v>
      </c>
      <c r="C35" s="5" t="s">
        <v>99</v>
      </c>
      <c r="D35" s="4" t="s">
        <v>25</v>
      </c>
      <c r="E35" s="6">
        <v>1</v>
      </c>
      <c r="F35" s="7">
        <v>25</v>
      </c>
      <c r="G35" s="8">
        <f>Postavke!$B$3</f>
        <v>0.25</v>
      </c>
      <c r="H35" s="7">
        <f t="shared" si="5"/>
        <v>31.25</v>
      </c>
      <c r="I35" s="5"/>
    </row>
    <row r="36" spans="1:9" x14ac:dyDescent="0.25">
      <c r="A36" s="3" t="s">
        <v>32</v>
      </c>
      <c r="B36" s="4">
        <v>28</v>
      </c>
      <c r="C36" s="5" t="s">
        <v>81</v>
      </c>
      <c r="D36" s="4" t="s">
        <v>25</v>
      </c>
      <c r="E36" s="6">
        <v>1</v>
      </c>
      <c r="F36" s="7">
        <v>15</v>
      </c>
      <c r="G36" s="8">
        <f>Postavke!$B$3</f>
        <v>0.25</v>
      </c>
      <c r="H36" s="7">
        <f t="shared" si="5"/>
        <v>18.75</v>
      </c>
      <c r="I36" s="5"/>
    </row>
    <row r="37" spans="1:9" ht="30" x14ac:dyDescent="0.25">
      <c r="A37" s="3" t="s">
        <v>82</v>
      </c>
      <c r="B37" s="4">
        <v>29</v>
      </c>
      <c r="C37" s="5" t="s">
        <v>84</v>
      </c>
      <c r="D37" s="4" t="s">
        <v>25</v>
      </c>
      <c r="E37" s="6">
        <v>1</v>
      </c>
      <c r="F37" s="7">
        <v>35</v>
      </c>
      <c r="G37" s="8">
        <f>Postavke!$B$3</f>
        <v>0.25</v>
      </c>
      <c r="H37" s="7">
        <f t="shared" si="5"/>
        <v>43.75</v>
      </c>
      <c r="I37" s="5"/>
    </row>
    <row r="38" spans="1:9" ht="30" x14ac:dyDescent="0.25">
      <c r="A38" s="3" t="s">
        <v>82</v>
      </c>
      <c r="B38" s="4">
        <v>30</v>
      </c>
      <c r="C38" s="5" t="s">
        <v>85</v>
      </c>
      <c r="D38" s="4" t="s">
        <v>25</v>
      </c>
      <c r="E38" s="6">
        <v>1</v>
      </c>
      <c r="F38" s="7">
        <v>25</v>
      </c>
      <c r="G38" s="8">
        <f>Postavke!$B$3</f>
        <v>0.25</v>
      </c>
      <c r="H38" s="7">
        <f t="shared" si="5"/>
        <v>31.25</v>
      </c>
      <c r="I38" s="5"/>
    </row>
    <row r="39" spans="1:9" ht="30" x14ac:dyDescent="0.25">
      <c r="A39" s="3" t="s">
        <v>82</v>
      </c>
      <c r="B39" s="4">
        <v>31</v>
      </c>
      <c r="C39" s="5" t="s">
        <v>86</v>
      </c>
      <c r="D39" s="4" t="s">
        <v>25</v>
      </c>
      <c r="E39" s="6">
        <v>1</v>
      </c>
      <c r="F39" s="7">
        <v>30</v>
      </c>
      <c r="G39" s="8">
        <f>Postavke!$B$3</f>
        <v>0.25</v>
      </c>
      <c r="H39" s="7">
        <f t="shared" si="5"/>
        <v>37.5</v>
      </c>
      <c r="I39" s="5"/>
    </row>
    <row r="40" spans="1:9" x14ac:dyDescent="0.25">
      <c r="A40" s="3" t="s">
        <v>82</v>
      </c>
      <c r="B40" s="4">
        <v>32</v>
      </c>
      <c r="C40" s="5" t="s">
        <v>63</v>
      </c>
      <c r="D40" s="4" t="s">
        <v>13</v>
      </c>
      <c r="E40" s="6">
        <v>1</v>
      </c>
      <c r="F40" s="7">
        <v>30</v>
      </c>
      <c r="G40" s="8">
        <f>Postavke!$B$3</f>
        <v>0.25</v>
      </c>
      <c r="H40" s="7">
        <f t="shared" si="5"/>
        <v>37.5</v>
      </c>
      <c r="I40" s="5"/>
    </row>
    <row r="41" spans="1:9" ht="30" x14ac:dyDescent="0.25">
      <c r="A41" s="3" t="s">
        <v>82</v>
      </c>
      <c r="B41" s="4">
        <v>33</v>
      </c>
      <c r="C41" s="5" t="s">
        <v>87</v>
      </c>
      <c r="D41" s="4" t="s">
        <v>25</v>
      </c>
      <c r="E41" s="6">
        <v>1</v>
      </c>
      <c r="F41" s="7">
        <v>3</v>
      </c>
      <c r="G41" s="8">
        <f>Postavke!$B$3</f>
        <v>0.25</v>
      </c>
      <c r="H41" s="7">
        <f t="shared" si="5"/>
        <v>3.75</v>
      </c>
      <c r="I41" s="5"/>
    </row>
    <row r="42" spans="1:9" x14ac:dyDescent="0.25">
      <c r="A42" s="3" t="s">
        <v>23</v>
      </c>
      <c r="B42" s="4">
        <v>34</v>
      </c>
      <c r="C42" s="5" t="s">
        <v>24</v>
      </c>
      <c r="D42" s="4" t="s">
        <v>25</v>
      </c>
      <c r="E42" s="6">
        <v>1</v>
      </c>
      <c r="F42" s="7">
        <v>3</v>
      </c>
      <c r="G42" s="8">
        <f>Postavke!$B$3</f>
        <v>0.25</v>
      </c>
      <c r="H42" s="7">
        <f t="shared" ref="H42:H56" si="6">IF(F42="","",ROUND(F42*(1+G42)*E42,2))</f>
        <v>3.75</v>
      </c>
      <c r="I42" s="5" t="s">
        <v>10</v>
      </c>
    </row>
    <row r="43" spans="1:9" ht="30" x14ac:dyDescent="0.25">
      <c r="A43" s="3" t="s">
        <v>23</v>
      </c>
      <c r="B43" s="4">
        <v>35</v>
      </c>
      <c r="C43" s="5" t="s">
        <v>78</v>
      </c>
      <c r="D43" s="4" t="s">
        <v>25</v>
      </c>
      <c r="E43" s="6">
        <v>1</v>
      </c>
      <c r="F43" s="7">
        <v>3</v>
      </c>
      <c r="G43" s="8">
        <f>Postavke!$B$3</f>
        <v>0.25</v>
      </c>
      <c r="H43" s="7">
        <f t="shared" si="6"/>
        <v>3.75</v>
      </c>
      <c r="I43" s="5" t="s">
        <v>10</v>
      </c>
    </row>
    <row r="44" spans="1:9" ht="30" x14ac:dyDescent="0.25">
      <c r="A44" s="3" t="s">
        <v>23</v>
      </c>
      <c r="B44" s="4">
        <v>36</v>
      </c>
      <c r="C44" s="5" t="s">
        <v>100</v>
      </c>
      <c r="D44" s="4" t="s">
        <v>25</v>
      </c>
      <c r="E44" s="6">
        <v>1</v>
      </c>
      <c r="F44" s="7">
        <v>4</v>
      </c>
      <c r="G44" s="8">
        <f>Postavke!$B$3</f>
        <v>0.25</v>
      </c>
      <c r="H44" s="7">
        <f t="shared" si="6"/>
        <v>5</v>
      </c>
      <c r="I44" s="5" t="s">
        <v>10</v>
      </c>
    </row>
    <row r="45" spans="1:9" ht="30" x14ac:dyDescent="0.25">
      <c r="A45" s="3" t="s">
        <v>23</v>
      </c>
      <c r="B45" s="4">
        <v>37</v>
      </c>
      <c r="C45" s="5" t="s">
        <v>101</v>
      </c>
      <c r="D45" s="4" t="s">
        <v>25</v>
      </c>
      <c r="E45" s="6">
        <v>1</v>
      </c>
      <c r="F45" s="7">
        <v>9</v>
      </c>
      <c r="G45" s="8">
        <f>Postavke!$B$3</f>
        <v>0.25</v>
      </c>
      <c r="H45" s="7">
        <f t="shared" si="6"/>
        <v>11.25</v>
      </c>
      <c r="I45" s="5" t="s">
        <v>10</v>
      </c>
    </row>
    <row r="46" spans="1:9" ht="30" x14ac:dyDescent="0.25">
      <c r="A46" s="3" t="s">
        <v>23</v>
      </c>
      <c r="B46" s="4">
        <v>38</v>
      </c>
      <c r="C46" s="5" t="s">
        <v>102</v>
      </c>
      <c r="D46" s="4" t="s">
        <v>25</v>
      </c>
      <c r="E46" s="6">
        <v>1</v>
      </c>
      <c r="F46" s="7">
        <v>6</v>
      </c>
      <c r="G46" s="8">
        <f>Postavke!$B$3</f>
        <v>0.25</v>
      </c>
      <c r="H46" s="7">
        <f t="shared" si="6"/>
        <v>7.5</v>
      </c>
      <c r="I46" s="5" t="s">
        <v>10</v>
      </c>
    </row>
    <row r="47" spans="1:9" ht="30" x14ac:dyDescent="0.25">
      <c r="A47" s="3" t="s">
        <v>23</v>
      </c>
      <c r="B47" s="4">
        <v>39</v>
      </c>
      <c r="C47" s="5" t="s">
        <v>103</v>
      </c>
      <c r="D47" s="4" t="s">
        <v>25</v>
      </c>
      <c r="E47" s="6">
        <v>1</v>
      </c>
      <c r="F47" s="7">
        <v>4</v>
      </c>
      <c r="G47" s="8">
        <f>Postavke!$B$3</f>
        <v>0.25</v>
      </c>
      <c r="H47" s="7">
        <f t="shared" si="6"/>
        <v>5</v>
      </c>
      <c r="I47" s="5" t="s">
        <v>10</v>
      </c>
    </row>
    <row r="48" spans="1:9" ht="30" x14ac:dyDescent="0.25">
      <c r="A48" s="3" t="s">
        <v>23</v>
      </c>
      <c r="B48" s="4">
        <v>40</v>
      </c>
      <c r="C48" s="5" t="s">
        <v>104</v>
      </c>
      <c r="D48" s="4" t="s">
        <v>25</v>
      </c>
      <c r="E48" s="6">
        <v>1</v>
      </c>
      <c r="F48" s="7">
        <v>6</v>
      </c>
      <c r="G48" s="8">
        <f>Postavke!$B$3</f>
        <v>0.25</v>
      </c>
      <c r="H48" s="7">
        <f t="shared" si="6"/>
        <v>7.5</v>
      </c>
      <c r="I48" s="5" t="s">
        <v>10</v>
      </c>
    </row>
    <row r="49" spans="1:9" ht="30" x14ac:dyDescent="0.25">
      <c r="A49" s="3" t="s">
        <v>23</v>
      </c>
      <c r="B49" s="4">
        <v>41</v>
      </c>
      <c r="C49" s="5" t="s">
        <v>105</v>
      </c>
      <c r="D49" s="4" t="s">
        <v>26</v>
      </c>
      <c r="E49" s="6">
        <v>1</v>
      </c>
      <c r="F49" s="7">
        <v>7</v>
      </c>
      <c r="G49" s="8">
        <f>Postavke!$B$3</f>
        <v>0.25</v>
      </c>
      <c r="H49" s="7">
        <f t="shared" si="6"/>
        <v>8.75</v>
      </c>
      <c r="I49" s="5" t="s">
        <v>10</v>
      </c>
    </row>
    <row r="50" spans="1:9" ht="30" x14ac:dyDescent="0.25">
      <c r="A50" s="3" t="s">
        <v>23</v>
      </c>
      <c r="B50" s="4">
        <v>42</v>
      </c>
      <c r="C50" s="5" t="s">
        <v>106</v>
      </c>
      <c r="D50" s="4" t="s">
        <v>25</v>
      </c>
      <c r="E50" s="6">
        <v>1</v>
      </c>
      <c r="F50" s="7">
        <v>7</v>
      </c>
      <c r="G50" s="8">
        <f>Postavke!$B$3</f>
        <v>0.25</v>
      </c>
      <c r="H50" s="7">
        <f t="shared" si="6"/>
        <v>8.75</v>
      </c>
      <c r="I50" s="5" t="s">
        <v>10</v>
      </c>
    </row>
    <row r="51" spans="1:9" ht="30" x14ac:dyDescent="0.25">
      <c r="A51" s="3" t="s">
        <v>23</v>
      </c>
      <c r="B51" s="4">
        <v>43</v>
      </c>
      <c r="C51" s="5" t="s">
        <v>107</v>
      </c>
      <c r="D51" s="4" t="s">
        <v>25</v>
      </c>
      <c r="E51" s="6">
        <v>1</v>
      </c>
      <c r="F51" s="7">
        <v>1</v>
      </c>
      <c r="G51" s="8">
        <f>Postavke!$B$3</f>
        <v>0.25</v>
      </c>
      <c r="H51" s="7">
        <f t="shared" si="6"/>
        <v>1.25</v>
      </c>
      <c r="I51" s="5" t="s">
        <v>10</v>
      </c>
    </row>
    <row r="52" spans="1:9" ht="30" x14ac:dyDescent="0.25">
      <c r="A52" s="3" t="s">
        <v>23</v>
      </c>
      <c r="B52" s="4">
        <v>44</v>
      </c>
      <c r="C52" s="5" t="s">
        <v>108</v>
      </c>
      <c r="D52" s="4" t="s">
        <v>25</v>
      </c>
      <c r="E52" s="6">
        <v>1</v>
      </c>
      <c r="F52" s="7">
        <v>1</v>
      </c>
      <c r="G52" s="8">
        <f>Postavke!$B$3</f>
        <v>0.25</v>
      </c>
      <c r="H52" s="7">
        <f t="shared" si="6"/>
        <v>1.25</v>
      </c>
      <c r="I52" s="5" t="s">
        <v>10</v>
      </c>
    </row>
    <row r="53" spans="1:9" ht="30" x14ac:dyDescent="0.25">
      <c r="A53" s="3" t="s">
        <v>23</v>
      </c>
      <c r="B53" s="4">
        <v>45</v>
      </c>
      <c r="C53" s="5" t="s">
        <v>109</v>
      </c>
      <c r="D53" s="4" t="s">
        <v>25</v>
      </c>
      <c r="E53" s="6">
        <v>1</v>
      </c>
      <c r="F53" s="7">
        <v>7</v>
      </c>
      <c r="G53" s="8">
        <f>Postavke!$B$3</f>
        <v>0.25</v>
      </c>
      <c r="H53" s="7">
        <f t="shared" si="6"/>
        <v>8.75</v>
      </c>
      <c r="I53" s="5" t="s">
        <v>10</v>
      </c>
    </row>
    <row r="54" spans="1:9" ht="30" x14ac:dyDescent="0.25">
      <c r="A54" s="3" t="s">
        <v>23</v>
      </c>
      <c r="B54" s="4">
        <v>46</v>
      </c>
      <c r="C54" s="5" t="s">
        <v>110</v>
      </c>
      <c r="D54" s="4" t="s">
        <v>37</v>
      </c>
      <c r="E54" s="6">
        <v>1</v>
      </c>
      <c r="F54" s="7">
        <v>7</v>
      </c>
      <c r="G54" s="8">
        <f>Postavke!$B$3</f>
        <v>0.25</v>
      </c>
      <c r="H54" s="7">
        <f t="shared" si="6"/>
        <v>8.75</v>
      </c>
      <c r="I54" s="5"/>
    </row>
    <row r="55" spans="1:9" ht="30" x14ac:dyDescent="0.25">
      <c r="A55" s="3" t="s">
        <v>23</v>
      </c>
      <c r="B55" s="4">
        <v>47</v>
      </c>
      <c r="C55" s="5" t="s">
        <v>68</v>
      </c>
      <c r="D55" s="4" t="s">
        <v>13</v>
      </c>
      <c r="E55" s="6">
        <v>1</v>
      </c>
      <c r="F55" s="7">
        <v>2</v>
      </c>
      <c r="G55" s="8">
        <f>Postavke!$B$3</f>
        <v>0.25</v>
      </c>
      <c r="H55" s="7">
        <f t="shared" si="6"/>
        <v>2.5</v>
      </c>
      <c r="I55" s="5"/>
    </row>
    <row r="56" spans="1:9" ht="30" x14ac:dyDescent="0.25">
      <c r="A56" s="3" t="s">
        <v>23</v>
      </c>
      <c r="B56" s="4">
        <v>48</v>
      </c>
      <c r="C56" s="5" t="s">
        <v>69</v>
      </c>
      <c r="D56" s="4" t="s">
        <v>13</v>
      </c>
      <c r="E56" s="6">
        <v>1</v>
      </c>
      <c r="F56" s="7">
        <v>35</v>
      </c>
      <c r="G56" s="8">
        <f>Postavke!$B$3</f>
        <v>0.25</v>
      </c>
      <c r="H56" s="7">
        <f t="shared" si="6"/>
        <v>43.75</v>
      </c>
      <c r="I56" s="5"/>
    </row>
    <row r="57" spans="1:9" ht="30" x14ac:dyDescent="0.25">
      <c r="A57" s="3" t="s">
        <v>8</v>
      </c>
      <c r="B57" s="4">
        <v>49</v>
      </c>
      <c r="C57" s="5" t="s">
        <v>114</v>
      </c>
      <c r="D57" s="4" t="s">
        <v>9</v>
      </c>
      <c r="E57" s="6">
        <v>1</v>
      </c>
      <c r="F57" s="7">
        <v>20</v>
      </c>
      <c r="G57" s="8">
        <f>Postavke!$B$3</f>
        <v>0.25</v>
      </c>
      <c r="H57" s="7">
        <f t="shared" si="0"/>
        <v>25</v>
      </c>
      <c r="I57" s="5" t="s">
        <v>10</v>
      </c>
    </row>
    <row r="58" spans="1:9" ht="30" x14ac:dyDescent="0.25">
      <c r="A58" s="3" t="s">
        <v>8</v>
      </c>
      <c r="B58" s="4">
        <v>50</v>
      </c>
      <c r="C58" s="5" t="s">
        <v>115</v>
      </c>
      <c r="D58" s="4" t="s">
        <v>9</v>
      </c>
      <c r="E58" s="6">
        <v>1</v>
      </c>
      <c r="F58" s="7">
        <v>15</v>
      </c>
      <c r="G58" s="8">
        <f>Postavke!$B$3</f>
        <v>0.25</v>
      </c>
      <c r="H58" s="7">
        <f t="shared" si="0"/>
        <v>18.75</v>
      </c>
      <c r="I58" s="5" t="s">
        <v>10</v>
      </c>
    </row>
    <row r="59" spans="1:9" ht="30" x14ac:dyDescent="0.25">
      <c r="A59" s="3" t="s">
        <v>8</v>
      </c>
      <c r="B59" s="4">
        <v>51</v>
      </c>
      <c r="C59" s="5" t="s">
        <v>116</v>
      </c>
      <c r="D59" s="4" t="s">
        <v>9</v>
      </c>
      <c r="E59" s="6">
        <v>1</v>
      </c>
      <c r="F59" s="7">
        <v>60</v>
      </c>
      <c r="G59" s="8">
        <f>Postavke!$B$3</f>
        <v>0.25</v>
      </c>
      <c r="H59" s="7">
        <f t="shared" si="0"/>
        <v>75</v>
      </c>
      <c r="I59" s="5" t="s">
        <v>10</v>
      </c>
    </row>
    <row r="60" spans="1:9" ht="30" x14ac:dyDescent="0.25">
      <c r="A60" s="3" t="s">
        <v>8</v>
      </c>
      <c r="B60" s="4">
        <v>52</v>
      </c>
      <c r="C60" s="5" t="s">
        <v>117</v>
      </c>
      <c r="D60" s="4" t="s">
        <v>9</v>
      </c>
      <c r="E60" s="6">
        <v>1</v>
      </c>
      <c r="F60" s="7">
        <v>15</v>
      </c>
      <c r="G60" s="8">
        <f>Postavke!$B$3</f>
        <v>0.25</v>
      </c>
      <c r="H60" s="7">
        <f t="shared" si="0"/>
        <v>18.75</v>
      </c>
      <c r="I60" s="5" t="s">
        <v>10</v>
      </c>
    </row>
    <row r="61" spans="1:9" ht="30" x14ac:dyDescent="0.25">
      <c r="A61" s="3" t="s">
        <v>8</v>
      </c>
      <c r="B61" s="4">
        <v>53</v>
      </c>
      <c r="C61" s="5" t="s">
        <v>11</v>
      </c>
      <c r="D61" s="4" t="s">
        <v>9</v>
      </c>
      <c r="E61" s="6">
        <v>1</v>
      </c>
      <c r="F61" s="7">
        <v>40</v>
      </c>
      <c r="G61" s="8">
        <f>Postavke!$B$3</f>
        <v>0.25</v>
      </c>
      <c r="H61" s="7">
        <f t="shared" si="0"/>
        <v>50</v>
      </c>
      <c r="I61" s="5" t="s">
        <v>10</v>
      </c>
    </row>
    <row r="62" spans="1:9" x14ac:dyDescent="0.25">
      <c r="A62" s="3" t="s">
        <v>8</v>
      </c>
      <c r="B62" s="4">
        <v>54</v>
      </c>
      <c r="C62" s="5" t="s">
        <v>118</v>
      </c>
      <c r="D62" s="4" t="s">
        <v>9</v>
      </c>
      <c r="E62" s="6">
        <v>1</v>
      </c>
      <c r="F62" s="7">
        <v>30</v>
      </c>
      <c r="G62" s="8">
        <f>Postavke!$B$3</f>
        <v>0.25</v>
      </c>
      <c r="H62" s="7">
        <f t="shared" si="0"/>
        <v>37.5</v>
      </c>
      <c r="I62" s="5" t="s">
        <v>10</v>
      </c>
    </row>
    <row r="63" spans="1:9" ht="30" x14ac:dyDescent="0.25">
      <c r="A63" s="3" t="s">
        <v>8</v>
      </c>
      <c r="B63" s="4">
        <v>55</v>
      </c>
      <c r="C63" s="5" t="s">
        <v>119</v>
      </c>
      <c r="D63" s="4" t="s">
        <v>9</v>
      </c>
      <c r="E63" s="6">
        <v>1</v>
      </c>
      <c r="F63" s="7">
        <v>35</v>
      </c>
      <c r="G63" s="8">
        <f>Postavke!$B$3</f>
        <v>0.25</v>
      </c>
      <c r="H63" s="7">
        <f t="shared" si="0"/>
        <v>43.75</v>
      </c>
      <c r="I63" s="5" t="s">
        <v>10</v>
      </c>
    </row>
    <row r="64" spans="1:9" x14ac:dyDescent="0.25">
      <c r="A64" s="3" t="s">
        <v>8</v>
      </c>
      <c r="B64" s="4">
        <v>56</v>
      </c>
      <c r="C64" s="5" t="s">
        <v>12</v>
      </c>
      <c r="D64" s="4" t="s">
        <v>9</v>
      </c>
      <c r="E64" s="6">
        <v>1</v>
      </c>
      <c r="F64" s="7">
        <v>55</v>
      </c>
      <c r="G64" s="8">
        <f>Postavke!$B$3</f>
        <v>0.25</v>
      </c>
      <c r="H64" s="7">
        <f t="shared" si="0"/>
        <v>68.75</v>
      </c>
      <c r="I64" s="5" t="s">
        <v>10</v>
      </c>
    </row>
    <row r="65" spans="1:9" ht="30" x14ac:dyDescent="0.25">
      <c r="A65" s="3" t="s">
        <v>8</v>
      </c>
      <c r="B65" s="4">
        <v>57</v>
      </c>
      <c r="C65" s="5" t="s">
        <v>120</v>
      </c>
      <c r="D65" s="4" t="s">
        <v>13</v>
      </c>
      <c r="E65" s="6">
        <v>1</v>
      </c>
      <c r="F65" s="7">
        <v>20</v>
      </c>
      <c r="G65" s="8">
        <f>Postavke!$B$3</f>
        <v>0.25</v>
      </c>
      <c r="H65" s="7">
        <f t="shared" si="0"/>
        <v>25</v>
      </c>
      <c r="I65" s="5" t="s">
        <v>10</v>
      </c>
    </row>
    <row r="66" spans="1:9" ht="30" x14ac:dyDescent="0.25">
      <c r="A66" s="3" t="s">
        <v>8</v>
      </c>
      <c r="B66" s="4">
        <v>58</v>
      </c>
      <c r="C66" s="5" t="s">
        <v>121</v>
      </c>
      <c r="D66" s="4" t="s">
        <v>13</v>
      </c>
      <c r="E66" s="6">
        <v>1</v>
      </c>
      <c r="F66" s="7">
        <v>35</v>
      </c>
      <c r="G66" s="8">
        <f>Postavke!$B$3</f>
        <v>0.25</v>
      </c>
      <c r="H66" s="7">
        <f t="shared" si="0"/>
        <v>43.75</v>
      </c>
      <c r="I66" s="5" t="s">
        <v>10</v>
      </c>
    </row>
    <row r="67" spans="1:9" ht="30" x14ac:dyDescent="0.25">
      <c r="A67" s="3" t="s">
        <v>8</v>
      </c>
      <c r="B67" s="4">
        <v>59</v>
      </c>
      <c r="C67" s="5" t="s">
        <v>62</v>
      </c>
      <c r="D67" s="4" t="s">
        <v>13</v>
      </c>
      <c r="E67" s="6">
        <v>1</v>
      </c>
      <c r="F67" s="7">
        <v>35</v>
      </c>
      <c r="G67" s="8">
        <f>Postavke!$B$3</f>
        <v>0.25</v>
      </c>
      <c r="H67" s="7">
        <f t="shared" si="0"/>
        <v>43.75</v>
      </c>
      <c r="I67" s="5" t="s">
        <v>10</v>
      </c>
    </row>
    <row r="68" spans="1:9" ht="30" x14ac:dyDescent="0.25">
      <c r="A68" s="3" t="s">
        <v>8</v>
      </c>
      <c r="B68" s="4">
        <v>60</v>
      </c>
      <c r="C68" s="5" t="s">
        <v>14</v>
      </c>
      <c r="D68" s="4" t="s">
        <v>13</v>
      </c>
      <c r="E68" s="6">
        <v>1</v>
      </c>
      <c r="F68" s="7">
        <v>35</v>
      </c>
      <c r="G68" s="8">
        <f>Postavke!$B$3</f>
        <v>0.25</v>
      </c>
      <c r="H68" s="7">
        <f t="shared" si="0"/>
        <v>43.75</v>
      </c>
      <c r="I68" s="5" t="s">
        <v>10</v>
      </c>
    </row>
    <row r="69" spans="1:9" ht="30" x14ac:dyDescent="0.25">
      <c r="A69" s="3" t="s">
        <v>8</v>
      </c>
      <c r="B69" s="4">
        <v>61</v>
      </c>
      <c r="C69" s="5" t="s">
        <v>59</v>
      </c>
      <c r="D69" s="4" t="s">
        <v>13</v>
      </c>
      <c r="E69" s="6">
        <v>1</v>
      </c>
      <c r="F69" s="7">
        <v>25</v>
      </c>
      <c r="G69" s="8">
        <f>Postavke!$B$3</f>
        <v>0.25</v>
      </c>
      <c r="H69" s="7">
        <f t="shared" si="0"/>
        <v>31.25</v>
      </c>
      <c r="I69" s="5" t="s">
        <v>10</v>
      </c>
    </row>
    <row r="70" spans="1:9" ht="30" x14ac:dyDescent="0.25">
      <c r="A70" s="3" t="s">
        <v>8</v>
      </c>
      <c r="B70" s="4">
        <v>62</v>
      </c>
      <c r="C70" s="5" t="s">
        <v>122</v>
      </c>
      <c r="D70" s="4" t="s">
        <v>13</v>
      </c>
      <c r="E70" s="6">
        <v>1</v>
      </c>
      <c r="F70" s="7">
        <v>30</v>
      </c>
      <c r="G70" s="8">
        <f>Postavke!$B$3</f>
        <v>0.25</v>
      </c>
      <c r="H70" s="7">
        <f t="shared" si="0"/>
        <v>37.5</v>
      </c>
      <c r="I70" s="5" t="s">
        <v>10</v>
      </c>
    </row>
    <row r="71" spans="1:9" ht="30" x14ac:dyDescent="0.25">
      <c r="A71" s="3" t="s">
        <v>8</v>
      </c>
      <c r="B71" s="4">
        <v>63</v>
      </c>
      <c r="C71" s="5" t="s">
        <v>60</v>
      </c>
      <c r="D71" s="4" t="s">
        <v>13</v>
      </c>
      <c r="E71" s="6">
        <v>1</v>
      </c>
      <c r="F71" s="7">
        <v>25</v>
      </c>
      <c r="G71" s="8">
        <f>Postavke!$B$3</f>
        <v>0.25</v>
      </c>
      <c r="H71" s="7">
        <f t="shared" si="0"/>
        <v>31.25</v>
      </c>
      <c r="I71" s="5" t="s">
        <v>10</v>
      </c>
    </row>
    <row r="72" spans="1:9" ht="30" x14ac:dyDescent="0.25">
      <c r="A72" s="3" t="s">
        <v>8</v>
      </c>
      <c r="B72" s="4">
        <v>64</v>
      </c>
      <c r="C72" s="5" t="s">
        <v>61</v>
      </c>
      <c r="D72" s="4" t="s">
        <v>13</v>
      </c>
      <c r="E72" s="6">
        <v>1</v>
      </c>
      <c r="F72" s="7">
        <v>25</v>
      </c>
      <c r="G72" s="8">
        <f>Postavke!$B$3</f>
        <v>0.25</v>
      </c>
      <c r="H72" s="7">
        <f t="shared" si="0"/>
        <v>31.25</v>
      </c>
      <c r="I72" s="5" t="s">
        <v>10</v>
      </c>
    </row>
    <row r="73" spans="1:9" ht="30" x14ac:dyDescent="0.25">
      <c r="A73" s="3" t="s">
        <v>8</v>
      </c>
      <c r="B73" s="4">
        <v>65</v>
      </c>
      <c r="C73" s="5" t="s">
        <v>75</v>
      </c>
      <c r="D73" s="4" t="s">
        <v>13</v>
      </c>
      <c r="E73" s="6">
        <v>1</v>
      </c>
      <c r="F73" s="7">
        <v>15</v>
      </c>
      <c r="G73" s="8">
        <f>Postavke!$B$3</f>
        <v>0.25</v>
      </c>
      <c r="H73" s="7">
        <f t="shared" si="0"/>
        <v>18.75</v>
      </c>
      <c r="I73" s="5" t="s">
        <v>10</v>
      </c>
    </row>
    <row r="74" spans="1:9" ht="30" x14ac:dyDescent="0.25">
      <c r="A74" s="3" t="s">
        <v>8</v>
      </c>
      <c r="B74" s="4">
        <v>66</v>
      </c>
      <c r="C74" s="5" t="s">
        <v>76</v>
      </c>
      <c r="D74" s="4" t="s">
        <v>13</v>
      </c>
      <c r="E74" s="6">
        <v>1</v>
      </c>
      <c r="F74" s="7">
        <v>15</v>
      </c>
      <c r="G74" s="8">
        <f>Postavke!$B$3</f>
        <v>0.25</v>
      </c>
      <c r="H74" s="7">
        <f t="shared" si="0"/>
        <v>18.75</v>
      </c>
      <c r="I74" s="5" t="s">
        <v>10</v>
      </c>
    </row>
    <row r="75" spans="1:9" ht="30" x14ac:dyDescent="0.25">
      <c r="A75" s="3" t="s">
        <v>8</v>
      </c>
      <c r="B75" s="4">
        <v>67</v>
      </c>
      <c r="C75" s="5" t="s">
        <v>77</v>
      </c>
      <c r="D75" s="4" t="s">
        <v>9</v>
      </c>
      <c r="E75" s="6">
        <v>1</v>
      </c>
      <c r="F75" s="7">
        <v>30</v>
      </c>
      <c r="G75" s="8">
        <f>Postavke!$B$3</f>
        <v>0.25</v>
      </c>
      <c r="H75" s="7">
        <f t="shared" si="0"/>
        <v>37.5</v>
      </c>
      <c r="I75" s="5" t="s">
        <v>10</v>
      </c>
    </row>
    <row r="76" spans="1:9" x14ac:dyDescent="0.25">
      <c r="A76" s="3" t="s">
        <v>8</v>
      </c>
      <c r="B76" s="4">
        <v>68</v>
      </c>
      <c r="C76" s="5" t="s">
        <v>15</v>
      </c>
      <c r="D76" s="4" t="s">
        <v>9</v>
      </c>
      <c r="E76" s="6">
        <v>1</v>
      </c>
      <c r="F76" s="7">
        <v>20</v>
      </c>
      <c r="G76" s="8">
        <f>Postavke!$B$3</f>
        <v>0.25</v>
      </c>
      <c r="H76" s="7">
        <f t="shared" si="0"/>
        <v>25</v>
      </c>
      <c r="I76" s="5" t="s">
        <v>10</v>
      </c>
    </row>
    <row r="77" spans="1:9" x14ac:dyDescent="0.25">
      <c r="A77" s="3" t="s">
        <v>8</v>
      </c>
      <c r="B77" s="4">
        <v>69</v>
      </c>
      <c r="C77" s="5" t="s">
        <v>16</v>
      </c>
      <c r="D77" s="4" t="s">
        <v>13</v>
      </c>
      <c r="E77" s="6">
        <v>1</v>
      </c>
      <c r="F77" s="7">
        <v>12</v>
      </c>
      <c r="G77" s="8">
        <f>Postavke!$B$3</f>
        <v>0.25</v>
      </c>
      <c r="H77" s="7">
        <f t="shared" si="0"/>
        <v>15</v>
      </c>
      <c r="I77" s="5" t="s">
        <v>10</v>
      </c>
    </row>
    <row r="78" spans="1:9" x14ac:dyDescent="0.25">
      <c r="A78" s="3" t="s">
        <v>8</v>
      </c>
      <c r="B78" s="4">
        <v>70</v>
      </c>
      <c r="C78" s="5" t="s">
        <v>17</v>
      </c>
      <c r="D78" s="4" t="s">
        <v>9</v>
      </c>
      <c r="E78" s="6">
        <v>1</v>
      </c>
      <c r="F78" s="7">
        <v>30</v>
      </c>
      <c r="G78" s="8">
        <f>Postavke!$B$3</f>
        <v>0.25</v>
      </c>
      <c r="H78" s="7">
        <f t="shared" ref="H78:H86" si="7">IF(F78="","",ROUND(F78*(1+G78)*E78,2))</f>
        <v>37.5</v>
      </c>
      <c r="I78" s="5" t="s">
        <v>10</v>
      </c>
    </row>
    <row r="79" spans="1:9" x14ac:dyDescent="0.25">
      <c r="A79" s="3" t="s">
        <v>8</v>
      </c>
      <c r="B79" s="4">
        <v>71</v>
      </c>
      <c r="C79" s="5" t="s">
        <v>18</v>
      </c>
      <c r="D79" s="4" t="s">
        <v>9</v>
      </c>
      <c r="E79" s="6">
        <v>1</v>
      </c>
      <c r="F79" s="7">
        <v>15</v>
      </c>
      <c r="G79" s="8">
        <f>Postavke!$B$3</f>
        <v>0.25</v>
      </c>
      <c r="H79" s="7">
        <f t="shared" si="7"/>
        <v>18.75</v>
      </c>
      <c r="I79" s="5" t="s">
        <v>10</v>
      </c>
    </row>
    <row r="80" spans="1:9" x14ac:dyDescent="0.25">
      <c r="A80" s="3" t="s">
        <v>8</v>
      </c>
      <c r="B80" s="4">
        <v>72</v>
      </c>
      <c r="C80" s="5" t="s">
        <v>19</v>
      </c>
      <c r="D80" s="4" t="s">
        <v>9</v>
      </c>
      <c r="E80" s="6">
        <v>1</v>
      </c>
      <c r="F80" s="7">
        <v>30</v>
      </c>
      <c r="G80" s="8">
        <f>Postavke!$B$3</f>
        <v>0.25</v>
      </c>
      <c r="H80" s="7">
        <f t="shared" si="7"/>
        <v>37.5</v>
      </c>
      <c r="I80" s="5" t="s">
        <v>10</v>
      </c>
    </row>
    <row r="81" spans="1:9" ht="30" x14ac:dyDescent="0.25">
      <c r="A81" s="3" t="s">
        <v>8</v>
      </c>
      <c r="B81" s="4">
        <v>73</v>
      </c>
      <c r="C81" s="5" t="s">
        <v>20</v>
      </c>
      <c r="D81" s="4" t="s">
        <v>9</v>
      </c>
      <c r="E81" s="6">
        <v>1</v>
      </c>
      <c r="F81" s="7">
        <v>40</v>
      </c>
      <c r="G81" s="8">
        <f>Postavke!$B$3</f>
        <v>0.25</v>
      </c>
      <c r="H81" s="7">
        <f t="shared" si="7"/>
        <v>50</v>
      </c>
      <c r="I81" s="5" t="s">
        <v>10</v>
      </c>
    </row>
    <row r="82" spans="1:9" ht="30" x14ac:dyDescent="0.25">
      <c r="A82" s="3" t="s">
        <v>8</v>
      </c>
      <c r="B82" s="4">
        <v>74</v>
      </c>
      <c r="C82" s="5" t="s">
        <v>21</v>
      </c>
      <c r="D82" s="4" t="s">
        <v>13</v>
      </c>
      <c r="E82" s="6">
        <v>1</v>
      </c>
      <c r="F82" s="7">
        <v>60</v>
      </c>
      <c r="G82" s="8">
        <f>Postavke!$B$3</f>
        <v>0.25</v>
      </c>
      <c r="H82" s="7">
        <f t="shared" si="7"/>
        <v>75</v>
      </c>
      <c r="I82" s="5" t="s">
        <v>10</v>
      </c>
    </row>
    <row r="83" spans="1:9" x14ac:dyDescent="0.25">
      <c r="A83" s="3" t="s">
        <v>33</v>
      </c>
      <c r="B83" s="4">
        <v>75</v>
      </c>
      <c r="C83" s="5" t="s">
        <v>34</v>
      </c>
      <c r="D83" s="4" t="s">
        <v>25</v>
      </c>
      <c r="E83" s="6">
        <v>1</v>
      </c>
      <c r="F83" s="7">
        <v>12</v>
      </c>
      <c r="G83" s="8">
        <f>Postavke!$B$3</f>
        <v>0.25</v>
      </c>
      <c r="H83" s="7">
        <f t="shared" si="7"/>
        <v>15</v>
      </c>
      <c r="I83" s="5"/>
    </row>
    <row r="84" spans="1:9" x14ac:dyDescent="0.25">
      <c r="A84" s="3" t="s">
        <v>33</v>
      </c>
      <c r="B84" s="4">
        <v>76</v>
      </c>
      <c r="C84" s="5" t="s">
        <v>123</v>
      </c>
      <c r="D84" s="4" t="s">
        <v>25</v>
      </c>
      <c r="E84" s="6">
        <v>1</v>
      </c>
      <c r="F84" s="7">
        <v>15</v>
      </c>
      <c r="G84" s="8">
        <f>Postavke!$B$3</f>
        <v>0.25</v>
      </c>
      <c r="H84" s="7">
        <f t="shared" si="7"/>
        <v>18.75</v>
      </c>
      <c r="I84" s="5"/>
    </row>
    <row r="85" spans="1:9" x14ac:dyDescent="0.25">
      <c r="A85" s="3" t="s">
        <v>33</v>
      </c>
      <c r="B85" s="4">
        <v>77</v>
      </c>
      <c r="C85" s="5" t="s">
        <v>124</v>
      </c>
      <c r="D85" s="4" t="s">
        <v>25</v>
      </c>
      <c r="E85" s="6">
        <v>1</v>
      </c>
      <c r="F85" s="7">
        <v>25</v>
      </c>
      <c r="G85" s="8">
        <f>Postavke!$B$3</f>
        <v>0.25</v>
      </c>
      <c r="H85" s="7">
        <f t="shared" si="7"/>
        <v>31.25</v>
      </c>
      <c r="I85" s="5"/>
    </row>
    <row r="86" spans="1:9" x14ac:dyDescent="0.25">
      <c r="A86" s="3" t="s">
        <v>33</v>
      </c>
      <c r="B86" s="4">
        <v>78</v>
      </c>
      <c r="C86" s="5" t="s">
        <v>125</v>
      </c>
      <c r="D86" s="4" t="s">
        <v>25</v>
      </c>
      <c r="E86" s="6">
        <v>1</v>
      </c>
      <c r="F86" s="7">
        <v>25</v>
      </c>
      <c r="G86" s="8">
        <f>Postavke!$B$3</f>
        <v>0.25</v>
      </c>
      <c r="H86" s="7">
        <f t="shared" si="7"/>
        <v>31.25</v>
      </c>
      <c r="I86" s="5"/>
    </row>
    <row r="87" spans="1:9" ht="30" x14ac:dyDescent="0.25">
      <c r="A87" s="3" t="s">
        <v>33</v>
      </c>
      <c r="B87" s="4">
        <v>79</v>
      </c>
      <c r="C87" s="5" t="s">
        <v>126</v>
      </c>
      <c r="D87" s="4" t="s">
        <v>26</v>
      </c>
      <c r="E87" s="6">
        <v>1</v>
      </c>
      <c r="F87" s="7">
        <v>8</v>
      </c>
      <c r="G87" s="8">
        <f>Postavke!$B$3</f>
        <v>0.25</v>
      </c>
      <c r="H87" s="7">
        <f t="shared" ref="H87:H91" si="8">IF(F87="","",ROUND(F87*(1+G87)*E87,2))</f>
        <v>10</v>
      </c>
      <c r="I87" s="5"/>
    </row>
    <row r="88" spans="1:9" ht="30" x14ac:dyDescent="0.25">
      <c r="A88" s="3" t="s">
        <v>27</v>
      </c>
      <c r="B88" s="4">
        <v>80</v>
      </c>
      <c r="C88" s="5" t="s">
        <v>127</v>
      </c>
      <c r="D88" s="4" t="s">
        <v>25</v>
      </c>
      <c r="E88" s="6">
        <v>1</v>
      </c>
      <c r="F88" s="7">
        <v>35</v>
      </c>
      <c r="G88" s="8">
        <f>Postavke!$B$3</f>
        <v>0.25</v>
      </c>
      <c r="H88" s="7">
        <f t="shared" si="8"/>
        <v>43.75</v>
      </c>
      <c r="I88" s="5" t="s">
        <v>10</v>
      </c>
    </row>
    <row r="89" spans="1:9" ht="30" x14ac:dyDescent="0.25">
      <c r="A89" s="3" t="s">
        <v>27</v>
      </c>
      <c r="B89" s="4">
        <v>81</v>
      </c>
      <c r="C89" s="5" t="s">
        <v>128</v>
      </c>
      <c r="D89" s="4" t="s">
        <v>26</v>
      </c>
      <c r="E89" s="6">
        <v>1</v>
      </c>
      <c r="F89" s="7">
        <v>15</v>
      </c>
      <c r="G89" s="8">
        <f>Postavke!$B$3</f>
        <v>0.25</v>
      </c>
      <c r="H89" s="7">
        <f t="shared" si="8"/>
        <v>18.75</v>
      </c>
      <c r="I89" s="5" t="s">
        <v>10</v>
      </c>
    </row>
    <row r="90" spans="1:9" ht="30" x14ac:dyDescent="0.25">
      <c r="A90" s="3" t="s">
        <v>27</v>
      </c>
      <c r="B90" s="4">
        <v>82</v>
      </c>
      <c r="C90" s="5" t="s">
        <v>64</v>
      </c>
      <c r="D90" s="4" t="s">
        <v>26</v>
      </c>
      <c r="E90" s="6">
        <v>1</v>
      </c>
      <c r="F90" s="7">
        <v>4</v>
      </c>
      <c r="G90" s="8">
        <f>Postavke!$B$3</f>
        <v>0.25</v>
      </c>
      <c r="H90" s="7">
        <f t="shared" si="8"/>
        <v>5</v>
      </c>
      <c r="I90" s="5" t="s">
        <v>10</v>
      </c>
    </row>
    <row r="91" spans="1:9" ht="30" x14ac:dyDescent="0.25">
      <c r="A91" s="3" t="s">
        <v>27</v>
      </c>
      <c r="B91" s="4">
        <v>83</v>
      </c>
      <c r="C91" s="5" t="s">
        <v>28</v>
      </c>
      <c r="D91" s="4" t="s">
        <v>25</v>
      </c>
      <c r="E91" s="6">
        <v>1</v>
      </c>
      <c r="F91" s="7">
        <v>15</v>
      </c>
      <c r="G91" s="8">
        <f>Postavke!$B$3</f>
        <v>0.25</v>
      </c>
      <c r="H91" s="7">
        <f t="shared" si="8"/>
        <v>18.75</v>
      </c>
      <c r="I91" s="5" t="s">
        <v>10</v>
      </c>
    </row>
    <row r="92" spans="1:9" ht="30" x14ac:dyDescent="0.25">
      <c r="A92" s="3" t="s">
        <v>55</v>
      </c>
      <c r="B92" s="4">
        <v>84</v>
      </c>
      <c r="C92" s="5" t="s">
        <v>56</v>
      </c>
      <c r="D92" s="4" t="s">
        <v>47</v>
      </c>
      <c r="E92" s="6">
        <v>1</v>
      </c>
      <c r="F92" s="7">
        <v>10</v>
      </c>
      <c r="G92" s="8">
        <f>Postavke!$B$3</f>
        <v>0.25</v>
      </c>
      <c r="H92" s="7">
        <f t="shared" ref="H92:H96" si="9">IF(F92="","",ROUND(F92*(1+G92)*E92,2))</f>
        <v>12.5</v>
      </c>
      <c r="I92" s="5" t="s">
        <v>10</v>
      </c>
    </row>
    <row r="93" spans="1:9" ht="27.6" customHeight="1" x14ac:dyDescent="0.25">
      <c r="A93" s="3" t="s">
        <v>55</v>
      </c>
      <c r="B93" s="4">
        <v>85</v>
      </c>
      <c r="C93" s="5" t="s">
        <v>57</v>
      </c>
      <c r="D93" s="4" t="s">
        <v>47</v>
      </c>
      <c r="E93" s="6">
        <v>1</v>
      </c>
      <c r="F93" s="7">
        <v>10</v>
      </c>
      <c r="G93" s="8">
        <f>Postavke!$B$3</f>
        <v>0.25</v>
      </c>
      <c r="H93" s="7">
        <f t="shared" si="9"/>
        <v>12.5</v>
      </c>
      <c r="I93" s="5" t="s">
        <v>10</v>
      </c>
    </row>
    <row r="94" spans="1:9" ht="33" customHeight="1" x14ac:dyDescent="0.25">
      <c r="A94" s="3" t="s">
        <v>55</v>
      </c>
      <c r="B94" s="4">
        <v>86</v>
      </c>
      <c r="C94" s="5" t="s">
        <v>129</v>
      </c>
      <c r="D94" s="4" t="s">
        <v>47</v>
      </c>
      <c r="E94" s="6">
        <v>1</v>
      </c>
      <c r="F94" s="7">
        <v>20</v>
      </c>
      <c r="G94" s="8">
        <f>Postavke!$B$3</f>
        <v>0.25</v>
      </c>
      <c r="H94" s="7">
        <f t="shared" si="9"/>
        <v>25</v>
      </c>
      <c r="I94" s="5" t="s">
        <v>10</v>
      </c>
    </row>
    <row r="95" spans="1:9" ht="32.25" customHeight="1" x14ac:dyDescent="0.25">
      <c r="A95" s="3" t="s">
        <v>55</v>
      </c>
      <c r="B95" s="4">
        <v>87</v>
      </c>
      <c r="C95" s="5" t="s">
        <v>130</v>
      </c>
      <c r="D95" s="4" t="s">
        <v>47</v>
      </c>
      <c r="E95" s="6">
        <v>1</v>
      </c>
      <c r="F95" s="7">
        <v>20</v>
      </c>
      <c r="G95" s="8">
        <f>Postavke!$B$3</f>
        <v>0.25</v>
      </c>
      <c r="H95" s="7">
        <f t="shared" si="9"/>
        <v>25</v>
      </c>
      <c r="I95" s="5" t="s">
        <v>10</v>
      </c>
    </row>
    <row r="96" spans="1:9" ht="27.6" customHeight="1" x14ac:dyDescent="0.25">
      <c r="A96" s="3" t="s">
        <v>55</v>
      </c>
      <c r="B96" s="4">
        <v>88</v>
      </c>
      <c r="C96" s="5" t="s">
        <v>131</v>
      </c>
      <c r="D96" s="4" t="s">
        <v>13</v>
      </c>
      <c r="E96" s="6">
        <v>1</v>
      </c>
      <c r="F96" s="7">
        <v>5</v>
      </c>
      <c r="G96" s="8">
        <f>Postavke!$B$3</f>
        <v>0.25</v>
      </c>
      <c r="H96" s="7">
        <f t="shared" si="9"/>
        <v>6.25</v>
      </c>
      <c r="I96" s="5" t="s">
        <v>10</v>
      </c>
    </row>
    <row r="97" spans="1:9" ht="30" x14ac:dyDescent="0.25">
      <c r="A97" s="11" t="s">
        <v>29</v>
      </c>
      <c r="B97" s="4">
        <v>89</v>
      </c>
      <c r="C97" s="5" t="s">
        <v>30</v>
      </c>
      <c r="D97" s="4" t="s">
        <v>22</v>
      </c>
      <c r="E97" s="6">
        <v>1</v>
      </c>
      <c r="F97" s="7">
        <v>16</v>
      </c>
      <c r="G97" s="8">
        <f>Postavke!$B$3</f>
        <v>0.25</v>
      </c>
      <c r="H97" s="7">
        <f>IF(F97="","",ROUND(F97*(1+G97)*E97,2))</f>
        <v>20</v>
      </c>
      <c r="I97" s="5"/>
    </row>
    <row r="98" spans="1:9" x14ac:dyDescent="0.25">
      <c r="A98" s="11" t="s">
        <v>29</v>
      </c>
      <c r="B98" s="4">
        <v>90</v>
      </c>
      <c r="C98" s="5" t="s">
        <v>31</v>
      </c>
      <c r="D98" s="4" t="s">
        <v>13</v>
      </c>
      <c r="E98" s="6">
        <v>1</v>
      </c>
      <c r="F98" s="7">
        <v>53</v>
      </c>
      <c r="G98" s="8">
        <f>Postavke!$B$3</f>
        <v>0.25</v>
      </c>
      <c r="H98" s="7">
        <f>IF(F98="","",ROUND(F98*(1+G98)*E98,2))</f>
        <v>66.25</v>
      </c>
      <c r="I98" s="5"/>
    </row>
    <row r="99" spans="1:9" ht="30" x14ac:dyDescent="0.25">
      <c r="A99" s="3" t="s">
        <v>29</v>
      </c>
      <c r="B99" s="4">
        <v>91</v>
      </c>
      <c r="C99" s="5" t="s">
        <v>66</v>
      </c>
      <c r="D99" s="4" t="s">
        <v>13</v>
      </c>
      <c r="E99" s="6">
        <v>1</v>
      </c>
      <c r="F99" s="7">
        <v>15</v>
      </c>
      <c r="G99" s="8">
        <f>Postavke!$B$3</f>
        <v>0.25</v>
      </c>
      <c r="H99" s="7">
        <f>IF(F99="","",ROUND(F99*(1+G99)*E99,2))</f>
        <v>18.75</v>
      </c>
      <c r="I99" s="5"/>
    </row>
    <row r="100" spans="1:9" ht="30" x14ac:dyDescent="0.25">
      <c r="A100" s="3" t="s">
        <v>29</v>
      </c>
      <c r="B100" s="4">
        <v>92</v>
      </c>
      <c r="C100" s="5" t="s">
        <v>67</v>
      </c>
      <c r="D100" s="4" t="s">
        <v>13</v>
      </c>
      <c r="E100" s="6">
        <v>1</v>
      </c>
      <c r="F100" s="7">
        <v>10</v>
      </c>
      <c r="G100" s="8">
        <f>Postavke!$B$3</f>
        <v>0.25</v>
      </c>
      <c r="H100" s="7">
        <f t="shared" ref="H100:H101" si="10">IF(F100="","",ROUND(F100*(1+G100)*E100,2))</f>
        <v>12.5</v>
      </c>
      <c r="I100" s="5"/>
    </row>
    <row r="101" spans="1:9" ht="45" x14ac:dyDescent="0.25">
      <c r="A101" s="3" t="s">
        <v>29</v>
      </c>
      <c r="B101" s="4">
        <v>93</v>
      </c>
      <c r="C101" s="5" t="s">
        <v>113</v>
      </c>
      <c r="D101" s="4" t="s">
        <v>13</v>
      </c>
      <c r="E101" s="6">
        <v>1</v>
      </c>
      <c r="F101" s="7">
        <v>80</v>
      </c>
      <c r="G101" s="8">
        <f>Postavke!$B$3</f>
        <v>0.25</v>
      </c>
      <c r="H101" s="7">
        <f t="shared" si="10"/>
        <v>100</v>
      </c>
      <c r="I101" s="5"/>
    </row>
    <row r="102" spans="1:9" x14ac:dyDescent="0.25">
      <c r="A102" t="s">
        <v>29</v>
      </c>
      <c r="B102" s="4">
        <v>94</v>
      </c>
      <c r="C102" s="10" t="s">
        <v>112</v>
      </c>
      <c r="D102" s="14" t="s">
        <v>22</v>
      </c>
      <c r="E102" s="6">
        <v>1</v>
      </c>
      <c r="F102" s="7">
        <v>22</v>
      </c>
      <c r="G102" s="8">
        <f>Postavke!$B$3</f>
        <v>0.25</v>
      </c>
      <c r="H102" s="7">
        <f>IF(F102="","",ROUND(F102*(1+G102)*E102,2))</f>
        <v>27.5</v>
      </c>
    </row>
    <row r="103" spans="1:9" x14ac:dyDescent="0.25">
      <c r="A103" s="11" t="s">
        <v>29</v>
      </c>
      <c r="B103" s="4">
        <v>95</v>
      </c>
      <c r="C103" s="10" t="s">
        <v>111</v>
      </c>
      <c r="D103" s="12" t="s">
        <v>22</v>
      </c>
      <c r="E103" s="6">
        <v>1</v>
      </c>
      <c r="F103" s="7">
        <v>22</v>
      </c>
      <c r="G103" s="8"/>
      <c r="H103" s="7"/>
      <c r="I103" s="13"/>
    </row>
    <row r="104" spans="1:9" x14ac:dyDescent="0.25">
      <c r="A104" t="s">
        <v>29</v>
      </c>
      <c r="B104" s="4">
        <v>96</v>
      </c>
      <c r="C104" s="5" t="s">
        <v>46</v>
      </c>
      <c r="D104" s="4" t="s">
        <v>22</v>
      </c>
      <c r="E104" s="6">
        <v>1</v>
      </c>
      <c r="F104" s="7">
        <v>16</v>
      </c>
      <c r="G104" s="8">
        <f>Postavke!$B$3</f>
        <v>0.25</v>
      </c>
      <c r="H104" s="7">
        <f>IF(F104="","",ROUND(F104*(1+G104)*E104,2))</f>
        <v>20</v>
      </c>
      <c r="I104" s="5"/>
    </row>
    <row r="105" spans="1:9" x14ac:dyDescent="0.25">
      <c r="A105" s="11" t="s">
        <v>29</v>
      </c>
      <c r="B105" s="4">
        <v>97</v>
      </c>
      <c r="C105" s="5" t="s">
        <v>52</v>
      </c>
      <c r="D105" s="4" t="s">
        <v>22</v>
      </c>
      <c r="E105" s="6">
        <v>1</v>
      </c>
      <c r="F105" s="7">
        <v>20</v>
      </c>
      <c r="G105" s="8">
        <f>Postavke!$B$3</f>
        <v>0.25</v>
      </c>
      <c r="H105" s="7">
        <f>IF(F105="","",ROUND(F105*(1+G105)*E105,2))</f>
        <v>25</v>
      </c>
      <c r="I105" s="5"/>
    </row>
    <row r="108" spans="1:9" ht="15.75" x14ac:dyDescent="0.25">
      <c r="E108" s="19" t="s">
        <v>134</v>
      </c>
      <c r="F108" s="19"/>
      <c r="G108" s="19"/>
      <c r="H108" s="19"/>
    </row>
  </sheetData>
  <mergeCells count="3">
    <mergeCell ref="A5:I5"/>
    <mergeCell ref="A6:I6"/>
    <mergeCell ref="E108:H108"/>
  </mergeCells>
  <phoneticPr fontId="4" type="noConversion"/>
  <pageMargins left="0.7" right="0.7" top="0.75" bottom="0.75" header="0.3" footer="0.3"/>
  <pageSetup paperSize="9" scale="75" fitToHeight="0" orientation="landscape" r:id="rId1"/>
  <rowBreaks count="2" manualBreakCount="2">
    <brk id="52" max="8" man="1"/>
    <brk id="75" max="8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showGridLines="0" workbookViewId="0"/>
  </sheetViews>
  <sheetFormatPr defaultRowHeight="15" x14ac:dyDescent="0.25"/>
  <cols>
    <col min="1" max="2" width="22" customWidth="1"/>
  </cols>
  <sheetData>
    <row r="1" spans="1:2" ht="18.75" x14ac:dyDescent="0.3">
      <c r="A1" s="1" t="s">
        <v>41</v>
      </c>
    </row>
    <row r="3" spans="1:2" x14ac:dyDescent="0.25">
      <c r="A3" t="s">
        <v>42</v>
      </c>
      <c r="B3" s="9">
        <v>0.25</v>
      </c>
    </row>
    <row r="5" spans="1:2" x14ac:dyDescent="0.25">
      <c r="A5" t="s">
        <v>43</v>
      </c>
      <c r="B5" t="s">
        <v>44</v>
      </c>
    </row>
    <row r="7" spans="1:2" x14ac:dyDescent="0.25">
      <c r="A7" t="s">
        <v>7</v>
      </c>
    </row>
    <row r="8" spans="1:2" x14ac:dyDescent="0.25">
      <c r="A8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Cjenik</vt:lpstr>
      <vt:lpstr>Postavke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Zdenko Uzel</dc:creator>
  <cp:lastModifiedBy>Nina Nikšić</cp:lastModifiedBy>
  <cp:lastPrinted>2026-05-11T06:23:00Z</cp:lastPrinted>
  <dcterms:created xsi:type="dcterms:W3CDTF">2026-02-24T14:11:31Z</dcterms:created>
  <dcterms:modified xsi:type="dcterms:W3CDTF">2026-05-28T11:39:51Z</dcterms:modified>
</cp:coreProperties>
</file>